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LETTEC\Desktop\"/>
    </mc:Choice>
  </mc:AlternateContent>
  <bookViews>
    <workbookView xWindow="480" yWindow="120" windowWidth="11352" windowHeight="8700" tabRatio="3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Sheet1!$A$1:$I$160</definedName>
  </definedNames>
  <calcPr calcId="162913"/>
</workbook>
</file>

<file path=xl/calcChain.xml><?xml version="1.0" encoding="utf-8"?>
<calcChain xmlns="http://schemas.openxmlformats.org/spreadsheetml/2006/main">
  <c r="E108" i="1" l="1"/>
  <c r="G106" i="1" l="1"/>
  <c r="G47" i="1" l="1"/>
  <c r="G45" i="1" l="1"/>
  <c r="C42" i="1" l="1"/>
  <c r="D42" i="1"/>
  <c r="E42" i="1"/>
  <c r="F42" i="1"/>
  <c r="H42" i="1"/>
  <c r="I42" i="1"/>
  <c r="B42" i="1" l="1"/>
  <c r="G49" i="1"/>
  <c r="I148" i="1" l="1"/>
  <c r="B148" i="1"/>
  <c r="B79" i="1"/>
  <c r="G111" i="1" l="1"/>
  <c r="G115" i="1"/>
  <c r="G113" i="1"/>
  <c r="G116" i="1" l="1"/>
  <c r="G114" i="1"/>
  <c r="G112" i="1"/>
  <c r="G110" i="1"/>
  <c r="G109" i="1"/>
  <c r="G63" i="1" l="1"/>
  <c r="G64" i="1"/>
  <c r="G65" i="1"/>
  <c r="G62" i="1"/>
  <c r="H108" i="1" l="1"/>
  <c r="F108" i="1"/>
  <c r="D108" i="1"/>
  <c r="C108" i="1"/>
  <c r="I21" i="1" l="1"/>
  <c r="C21" i="1"/>
  <c r="D21" i="1"/>
  <c r="E21" i="1"/>
  <c r="F21" i="1"/>
  <c r="B21" i="1"/>
  <c r="G26" i="1"/>
  <c r="G23" i="1"/>
  <c r="G74" i="1" l="1"/>
  <c r="G71" i="1"/>
  <c r="G37" i="1"/>
  <c r="G34" i="1"/>
  <c r="G31" i="1"/>
  <c r="G124" i="1"/>
  <c r="G125" i="1"/>
  <c r="G126" i="1"/>
  <c r="G127" i="1"/>
  <c r="G128" i="1"/>
  <c r="G129" i="1"/>
  <c r="G130" i="1"/>
  <c r="G123" i="1"/>
  <c r="G44" i="1"/>
  <c r="G46" i="1"/>
  <c r="G48" i="1"/>
  <c r="G43" i="1"/>
  <c r="G89" i="1"/>
  <c r="G88" i="1"/>
  <c r="G42" i="1" l="1"/>
  <c r="G141" i="1"/>
  <c r="G53" i="1"/>
  <c r="G54" i="1"/>
  <c r="G55" i="1"/>
  <c r="G56" i="1"/>
  <c r="G57" i="1"/>
  <c r="G58" i="1"/>
  <c r="G16" i="1"/>
  <c r="G15" i="1"/>
  <c r="G94" i="1"/>
  <c r="G155" i="1" l="1"/>
  <c r="E66" i="1"/>
  <c r="E61" i="1"/>
  <c r="E27" i="1"/>
  <c r="E100" i="1"/>
  <c r="E137" i="1"/>
  <c r="E133" i="1"/>
  <c r="E122" i="1"/>
  <c r="E119" i="1"/>
  <c r="E50" i="1"/>
  <c r="E10" i="1"/>
  <c r="E7" i="1"/>
  <c r="E90" i="1"/>
  <c r="E87" i="1"/>
  <c r="E147" i="1" l="1"/>
  <c r="E148" i="1"/>
  <c r="E80" i="1"/>
  <c r="E79" i="1"/>
  <c r="E59" i="1"/>
  <c r="E40" i="1"/>
  <c r="E78" i="1"/>
  <c r="E98" i="1"/>
  <c r="E117" i="1"/>
  <c r="E131" i="1"/>
  <c r="E146" i="1"/>
  <c r="E19" i="1"/>
  <c r="E149" i="1" l="1"/>
  <c r="E81" i="1"/>
  <c r="E150" i="1"/>
  <c r="E151" i="1"/>
  <c r="D87" i="1"/>
  <c r="F87" i="1"/>
  <c r="H87" i="1"/>
  <c r="E152" i="1" l="1"/>
  <c r="E156" i="1"/>
  <c r="C66" i="1"/>
  <c r="D66" i="1"/>
  <c r="F66" i="1"/>
  <c r="H66" i="1"/>
  <c r="I66" i="1"/>
  <c r="B66" i="1"/>
  <c r="C27" i="1"/>
  <c r="D27" i="1"/>
  <c r="F27" i="1"/>
  <c r="H27" i="1"/>
  <c r="I27" i="1"/>
  <c r="B27" i="1"/>
  <c r="C122" i="1"/>
  <c r="D122" i="1"/>
  <c r="F122" i="1"/>
  <c r="H122" i="1"/>
  <c r="I122" i="1"/>
  <c r="B122" i="1"/>
  <c r="C50" i="1"/>
  <c r="D50" i="1"/>
  <c r="F50" i="1"/>
  <c r="H50" i="1"/>
  <c r="I50" i="1"/>
  <c r="I80" i="1" s="1"/>
  <c r="B50" i="1"/>
  <c r="B80" i="1" s="1"/>
  <c r="F40" i="1" l="1"/>
  <c r="C61" i="1"/>
  <c r="D61" i="1"/>
  <c r="F61" i="1"/>
  <c r="H61" i="1"/>
  <c r="I61" i="1"/>
  <c r="B61" i="1"/>
  <c r="G72" i="1" l="1"/>
  <c r="G73" i="1"/>
  <c r="G75" i="1"/>
  <c r="G77" i="1"/>
  <c r="G67" i="1"/>
  <c r="G68" i="1"/>
  <c r="G69" i="1"/>
  <c r="G76" i="1"/>
  <c r="G70" i="1"/>
  <c r="G32" i="1"/>
  <c r="G33" i="1"/>
  <c r="G39" i="1"/>
  <c r="G28" i="1"/>
  <c r="G36" i="1"/>
  <c r="G29" i="1"/>
  <c r="G38" i="1"/>
  <c r="G35" i="1"/>
  <c r="B163" i="1" s="1"/>
  <c r="G30" i="1"/>
  <c r="G24" i="1"/>
  <c r="G25" i="1"/>
  <c r="G22" i="1"/>
  <c r="G103" i="1"/>
  <c r="G104" i="1"/>
  <c r="G105" i="1"/>
  <c r="G102" i="1"/>
  <c r="G107" i="1"/>
  <c r="G101" i="1"/>
  <c r="G92" i="1"/>
  <c r="G93" i="1"/>
  <c r="G95" i="1"/>
  <c r="G96" i="1"/>
  <c r="G97" i="1"/>
  <c r="G91" i="1"/>
  <c r="G121" i="1"/>
  <c r="G120" i="1"/>
  <c r="G51" i="1"/>
  <c r="G52" i="1"/>
  <c r="G21" i="1" l="1"/>
  <c r="G27" i="1"/>
  <c r="G66" i="1"/>
  <c r="G122" i="1"/>
  <c r="G50" i="1"/>
  <c r="G108" i="1"/>
  <c r="G139" i="1"/>
  <c r="G140" i="1"/>
  <c r="G143" i="1"/>
  <c r="G144" i="1"/>
  <c r="G145" i="1"/>
  <c r="G142" i="1"/>
  <c r="B169" i="1" s="1"/>
  <c r="G138" i="1"/>
  <c r="G134" i="1"/>
  <c r="G12" i="1"/>
  <c r="G14" i="1"/>
  <c r="G17" i="1"/>
  <c r="G18" i="1"/>
  <c r="G13" i="1"/>
  <c r="G9" i="1"/>
  <c r="G8" i="1"/>
  <c r="G135" i="1"/>
  <c r="G136" i="1"/>
  <c r="H78" i="1"/>
  <c r="G61" i="1"/>
  <c r="D100" i="1"/>
  <c r="F100" i="1"/>
  <c r="G100" i="1"/>
  <c r="H100" i="1"/>
  <c r="C100" i="1"/>
  <c r="D90" i="1"/>
  <c r="F90" i="1"/>
  <c r="G90" i="1"/>
  <c r="H90" i="1"/>
  <c r="C90" i="1"/>
  <c r="C87" i="1"/>
  <c r="D119" i="1"/>
  <c r="F119" i="1"/>
  <c r="G119" i="1"/>
  <c r="H119" i="1"/>
  <c r="C119" i="1"/>
  <c r="D137" i="1"/>
  <c r="F137" i="1"/>
  <c r="H137" i="1"/>
  <c r="D133" i="1"/>
  <c r="F133" i="1"/>
  <c r="H133" i="1"/>
  <c r="C137" i="1"/>
  <c r="C133" i="1"/>
  <c r="F148" i="1" l="1"/>
  <c r="C148" i="1"/>
  <c r="H148" i="1"/>
  <c r="D148" i="1"/>
  <c r="H147" i="1"/>
  <c r="F147" i="1"/>
  <c r="D147" i="1"/>
  <c r="C147" i="1"/>
  <c r="D98" i="1"/>
  <c r="H98" i="1"/>
  <c r="B162" i="1"/>
  <c r="B164" i="1"/>
  <c r="B174" i="1"/>
  <c r="B168" i="1"/>
  <c r="F98" i="1"/>
  <c r="G87" i="1"/>
  <c r="D40" i="1"/>
  <c r="C40" i="1"/>
  <c r="C78" i="1"/>
  <c r="H146" i="1"/>
  <c r="F131" i="1"/>
  <c r="F117" i="1"/>
  <c r="H40" i="1"/>
  <c r="C146" i="1"/>
  <c r="C59" i="1"/>
  <c r="H131" i="1"/>
  <c r="H117" i="1"/>
  <c r="D78" i="1"/>
  <c r="C117" i="1"/>
  <c r="F59" i="1"/>
  <c r="D59" i="1"/>
  <c r="C98" i="1"/>
  <c r="D131" i="1"/>
  <c r="D117" i="1"/>
  <c r="H59" i="1"/>
  <c r="C131" i="1"/>
  <c r="F78" i="1"/>
  <c r="G40" i="1"/>
  <c r="D146" i="1"/>
  <c r="G133" i="1"/>
  <c r="G137" i="1"/>
  <c r="G148" i="1" s="1"/>
  <c r="G78" i="1"/>
  <c r="G117" i="1"/>
  <c r="G131" i="1"/>
  <c r="G59" i="1"/>
  <c r="F146" i="1"/>
  <c r="C7" i="1"/>
  <c r="C79" i="1" s="1"/>
  <c r="D7" i="1"/>
  <c r="D79" i="1" s="1"/>
  <c r="F7" i="1"/>
  <c r="H7" i="1"/>
  <c r="G7" i="1"/>
  <c r="G79" i="1" s="1"/>
  <c r="C10" i="1"/>
  <c r="D10" i="1"/>
  <c r="F10" i="1"/>
  <c r="H10" i="1"/>
  <c r="G11" i="1"/>
  <c r="G147" i="1" l="1"/>
  <c r="G150" i="1" s="1"/>
  <c r="H80" i="1"/>
  <c r="H151" i="1" s="1"/>
  <c r="H79" i="1"/>
  <c r="H150" i="1" s="1"/>
  <c r="F80" i="1"/>
  <c r="F151" i="1" s="1"/>
  <c r="F79" i="1"/>
  <c r="F150" i="1" s="1"/>
  <c r="D80" i="1"/>
  <c r="D151" i="1" s="1"/>
  <c r="C80" i="1"/>
  <c r="C151" i="1" s="1"/>
  <c r="D150" i="1"/>
  <c r="H149" i="1"/>
  <c r="F149" i="1"/>
  <c r="D149" i="1"/>
  <c r="C149" i="1"/>
  <c r="C150" i="1"/>
  <c r="B175" i="1"/>
  <c r="B167" i="1"/>
  <c r="B170" i="1"/>
  <c r="B173" i="1"/>
  <c r="G146" i="1"/>
  <c r="C19" i="1"/>
  <c r="C81" i="1" s="1"/>
  <c r="F19" i="1"/>
  <c r="F81" i="1" s="1"/>
  <c r="H19" i="1"/>
  <c r="H81" i="1" s="1"/>
  <c r="G10" i="1"/>
  <c r="G80" i="1" s="1"/>
  <c r="D19" i="1"/>
  <c r="D81" i="1" s="1"/>
  <c r="G19" i="1" l="1"/>
  <c r="G81" i="1" s="1"/>
  <c r="G151" i="1"/>
  <c r="F156" i="1"/>
  <c r="C156" i="1"/>
  <c r="H156" i="1"/>
  <c r="D156" i="1"/>
  <c r="F152" i="1"/>
  <c r="C152" i="1"/>
  <c r="H152" i="1"/>
  <c r="D152" i="1"/>
  <c r="I100" i="1"/>
  <c r="I147" i="1" s="1"/>
  <c r="B100" i="1"/>
  <c r="B147" i="1" s="1"/>
  <c r="I119" i="1"/>
  <c r="I131" i="1" s="1"/>
  <c r="B119" i="1"/>
  <c r="I87" i="1"/>
  <c r="B87" i="1"/>
  <c r="I79" i="1"/>
  <c r="I133" i="1"/>
  <c r="B133" i="1"/>
  <c r="I10" i="1"/>
  <c r="B10" i="1"/>
  <c r="I7" i="1"/>
  <c r="B7" i="1"/>
  <c r="B150" i="1" l="1"/>
  <c r="I150" i="1"/>
  <c r="I40" i="1"/>
  <c r="B19" i="1"/>
  <c r="I19" i="1"/>
  <c r="I90" i="1"/>
  <c r="B90" i="1"/>
  <c r="I98" i="1" l="1"/>
  <c r="B98" i="1"/>
  <c r="B59" i="1"/>
  <c r="B81" i="1" s="1"/>
  <c r="I59" i="1"/>
  <c r="I81" i="1" s="1"/>
  <c r="I137" i="1" l="1"/>
  <c r="B137" i="1"/>
  <c r="I146" i="1" l="1"/>
  <c r="I78" i="1"/>
  <c r="B146" i="1"/>
  <c r="B78" i="1" l="1"/>
  <c r="B131" i="1"/>
  <c r="I108" i="1" l="1"/>
  <c r="I151" i="1" s="1"/>
  <c r="B108" i="1"/>
  <c r="B151" i="1" s="1"/>
  <c r="B40" i="1" l="1"/>
  <c r="B117" i="1"/>
  <c r="B149" i="1" s="1"/>
  <c r="I117" i="1"/>
  <c r="I149" i="1" l="1"/>
  <c r="I156" i="1" s="1"/>
  <c r="B156" i="1"/>
  <c r="G98" i="1"/>
  <c r="I152" i="1" l="1"/>
  <c r="G149" i="1"/>
  <c r="G156" i="1" s="1"/>
  <c r="B152" i="1"/>
  <c r="G152" i="1" l="1"/>
</calcChain>
</file>

<file path=xl/sharedStrings.xml><?xml version="1.0" encoding="utf-8"?>
<sst xmlns="http://schemas.openxmlformats.org/spreadsheetml/2006/main" count="185" uniqueCount="91">
  <si>
    <t>DEPARTMENT OF PUBLIC SAFETY AND CORRECTIONS</t>
  </si>
  <si>
    <t>INSTITUTIONS</t>
  </si>
  <si>
    <t>REGION 2 TOTAL</t>
  </si>
  <si>
    <t xml:space="preserve">STATE POLICE </t>
  </si>
  <si>
    <t>WEEKLY VACANCY AND RELEASE REPORT</t>
  </si>
  <si>
    <t>SUBTOTAL LSP</t>
  </si>
  <si>
    <t xml:space="preserve">SUBTOTAL LCIW </t>
  </si>
  <si>
    <t>RLCC</t>
  </si>
  <si>
    <t>ALC</t>
  </si>
  <si>
    <t>SUBTOTAL RLCC</t>
  </si>
  <si>
    <t xml:space="preserve">DWCC </t>
  </si>
  <si>
    <t>TOTAL INSTITUTIONS</t>
  </si>
  <si>
    <t xml:space="preserve">LSP </t>
  </si>
  <si>
    <t>Infirmary</t>
  </si>
  <si>
    <t>EHCC</t>
  </si>
  <si>
    <t>SUBTOTAL RCC</t>
  </si>
  <si>
    <t>Disciplinary</t>
  </si>
  <si>
    <t>Preventative</t>
  </si>
  <si>
    <t>Working</t>
  </si>
  <si>
    <t>Investigative</t>
  </si>
  <si>
    <t xml:space="preserve">DCI </t>
  </si>
  <si>
    <t>Youthful Offender Program</t>
  </si>
  <si>
    <t>SUBTOTAL ALC</t>
  </si>
  <si>
    <t xml:space="preserve">SUBTOTAL EHCC  </t>
  </si>
  <si>
    <t xml:space="preserve">Disciplinary </t>
  </si>
  <si>
    <t>Behavioral Mgmt Program</t>
  </si>
  <si>
    <t>Reception</t>
  </si>
  <si>
    <t>Death Row</t>
  </si>
  <si>
    <t>REGION 1 TOTAL</t>
  </si>
  <si>
    <t xml:space="preserve">RCC </t>
  </si>
  <si>
    <t xml:space="preserve">LCIW </t>
  </si>
  <si>
    <t>SUBTOTAL DWCC</t>
  </si>
  <si>
    <t>CCR</t>
  </si>
  <si>
    <t>Transitional</t>
  </si>
  <si>
    <t>Intensive Incarceration</t>
  </si>
  <si>
    <t>Re-Entry Court</t>
  </si>
  <si>
    <t>Maximum Custody</t>
  </si>
  <si>
    <t>Medium-Minimum Custody</t>
  </si>
  <si>
    <t>Medium-Minimum</t>
  </si>
  <si>
    <t>SUBTOTAL DCI</t>
  </si>
  <si>
    <t>N5/CCR</t>
  </si>
  <si>
    <t>OPERATIONAL CAPACITY</t>
  </si>
  <si>
    <t>ASSIGNED</t>
  </si>
  <si>
    <t>PHYSICALLY PRESENT</t>
  </si>
  <si>
    <t>NON DOC/ PARISH HOLDS</t>
  </si>
  <si>
    <t>CURRENT VACANCIES</t>
  </si>
  <si>
    <t>PROJECTED RELEASES</t>
  </si>
  <si>
    <t>Temp Cells (i.e., sw, observation)</t>
  </si>
  <si>
    <t xml:space="preserve"> Treatment</t>
  </si>
  <si>
    <t xml:space="preserve">  Transitional</t>
  </si>
  <si>
    <t xml:space="preserve">DATE: </t>
  </si>
  <si>
    <t>Orleans ReEntry</t>
  </si>
  <si>
    <t>Assisted Living</t>
  </si>
  <si>
    <t>Treatment</t>
  </si>
  <si>
    <t>RESTRICTIVE HOUSING</t>
  </si>
  <si>
    <t>Minimum Custody</t>
  </si>
  <si>
    <t>GRAND TOTAL</t>
  </si>
  <si>
    <t>Protective</t>
  </si>
  <si>
    <t xml:space="preserve">Protective </t>
  </si>
  <si>
    <t xml:space="preserve"> Mental Health Treatment</t>
  </si>
  <si>
    <t>Treatment (HSU)</t>
  </si>
  <si>
    <t>RATED               CAPACITY</t>
  </si>
  <si>
    <t>RATED                CAPACITY</t>
  </si>
  <si>
    <t>REGION 1</t>
  </si>
  <si>
    <t>REGION 2</t>
  </si>
  <si>
    <t>Building 4</t>
  </si>
  <si>
    <t>Youthful Adult Program</t>
  </si>
  <si>
    <t>Effective 4/5/2023</t>
  </si>
  <si>
    <t>Compound 3 (Trusties)</t>
  </si>
  <si>
    <t>Compound 4 (Trusties)</t>
  </si>
  <si>
    <t xml:space="preserve">Main Compound </t>
  </si>
  <si>
    <t>Main Compound</t>
  </si>
  <si>
    <t># VACANCIES</t>
  </si>
  <si>
    <t>EHCC TOTAL</t>
  </si>
  <si>
    <t xml:space="preserve">RLCC TOTAL </t>
  </si>
  <si>
    <t>Reception - Max</t>
  </si>
  <si>
    <t>Reception - Med/Min</t>
  </si>
  <si>
    <t>RLCC TOTAL</t>
  </si>
  <si>
    <t>Reception - Overall</t>
  </si>
  <si>
    <t>alternate if the negative is confusing</t>
  </si>
  <si>
    <t xml:space="preserve">can hide section </t>
  </si>
  <si>
    <t>REGION 1 TOTAL MEDIUM-MINIMUM</t>
  </si>
  <si>
    <t xml:space="preserve">REGION 2 TOTAL MAXIMUM </t>
  </si>
  <si>
    <t xml:space="preserve">REGION 1 TOTAL MAXIMUM </t>
  </si>
  <si>
    <t>REGION 2 TOTAL MEDIUM-MINIMUM</t>
  </si>
  <si>
    <t>TOTAL MAXIMUM</t>
  </si>
  <si>
    <t>TOTAL MEDIUM-MINIMUM</t>
  </si>
  <si>
    <t>Youthful Offenders</t>
  </si>
  <si>
    <t>Mental Health</t>
  </si>
  <si>
    <t>Sober Living</t>
  </si>
  <si>
    <t>revised 09.10.2024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</si>
</sst>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20"/>
      <name val="Calibri"/>
      <family val="2"/>
      <scheme val="minor"/>
    </font>
    <font>
      <sz val="18"/>
      <name val="Calibri"/>
      <family val="2"/>
      <scheme val="minor"/>
    </font>
    <font>
      <sz val="18"/>
      <name val="Arial"/>
      <family val="2"/>
    </font>
    <font>
      <sz val="2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Arial"/>
      <family val="2"/>
    </font>
    <font>
      <b/>
      <i/>
      <sz val="12"/>
      <name val="Calibri"/>
      <family val="2"/>
      <scheme val="minor"/>
    </font>
    <font>
      <i/>
      <sz val="11"/>
      <name val="Arial"/>
      <family val="2"/>
    </font>
    <font>
      <i/>
      <sz val="18"/>
      <name val="Calibri"/>
      <family val="2"/>
      <scheme val="minor"/>
    </font>
    <font>
      <i/>
      <sz val="20"/>
      <name val="Calibri"/>
      <family val="2"/>
      <scheme val="minor"/>
    </font>
    <font>
      <b/>
      <i/>
      <sz val="18"/>
      <name val="Calibri"/>
      <family val="2"/>
      <scheme val="minor"/>
    </font>
    <font>
      <b/>
      <i/>
      <sz val="20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FF0000"/>
      <name val="Arial"/>
      <family val="2"/>
    </font>
    <font>
      <b/>
      <i/>
      <sz val="11"/>
      <name val="Arial"/>
      <family val="2"/>
    </font>
    <font>
      <b/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CC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3" borderId="0" xfId="0" applyFont="1" applyFill="1"/>
    <xf numFmtId="0" fontId="3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7" fillId="5" borderId="2" xfId="0" applyFont="1" applyFill="1" applyBorder="1" applyAlignment="1">
      <alignment vertical="center" wrapText="1"/>
    </xf>
    <xf numFmtId="0" fontId="7" fillId="5" borderId="2" xfId="0" applyFont="1" applyFill="1" applyBorder="1" applyAlignment="1">
      <alignment vertical="center"/>
    </xf>
    <xf numFmtId="0" fontId="8" fillId="5" borderId="2" xfId="0" applyFont="1" applyFill="1" applyBorder="1" applyAlignment="1">
      <alignment vertical="center"/>
    </xf>
    <xf numFmtId="0" fontId="8" fillId="5" borderId="2" xfId="0" applyFont="1" applyFill="1" applyBorder="1" applyAlignment="1">
      <alignment vertical="center" wrapText="1"/>
    </xf>
    <xf numFmtId="0" fontId="9" fillId="5" borderId="2" xfId="0" applyFont="1" applyFill="1" applyBorder="1" applyAlignment="1">
      <alignment vertical="center"/>
    </xf>
    <xf numFmtId="0" fontId="9" fillId="5" borderId="2" xfId="0" applyFont="1" applyFill="1" applyBorder="1" applyAlignment="1">
      <alignment vertical="center" wrapText="1"/>
    </xf>
    <xf numFmtId="0" fontId="4" fillId="5" borderId="2" xfId="0" applyFont="1" applyFill="1" applyBorder="1"/>
    <xf numFmtId="0" fontId="4" fillId="5" borderId="2" xfId="0" applyFont="1" applyFill="1" applyBorder="1" applyAlignment="1">
      <alignment wrapText="1"/>
    </xf>
    <xf numFmtId="0" fontId="11" fillId="5" borderId="2" xfId="0" applyFont="1" applyFill="1" applyBorder="1" applyAlignment="1">
      <alignment vertical="center"/>
    </xf>
    <xf numFmtId="0" fontId="11" fillId="5" borderId="2" xfId="0" applyFont="1" applyFill="1" applyBorder="1" applyAlignment="1">
      <alignment vertical="center" wrapText="1"/>
    </xf>
    <xf numFmtId="0" fontId="15" fillId="0" borderId="0" xfId="0" applyFont="1"/>
    <xf numFmtId="0" fontId="6" fillId="6" borderId="3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2" fillId="0" borderId="7" xfId="0" applyFont="1" applyBorder="1"/>
    <xf numFmtId="0" fontId="6" fillId="6" borderId="8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vertical="center"/>
    </xf>
    <xf numFmtId="0" fontId="5" fillId="5" borderId="14" xfId="0" applyFont="1" applyFill="1" applyBorder="1"/>
    <xf numFmtId="0" fontId="16" fillId="5" borderId="14" xfId="0" applyFont="1" applyFill="1" applyBorder="1" applyAlignment="1">
      <alignment vertical="center"/>
    </xf>
    <xf numFmtId="0" fontId="8" fillId="5" borderId="13" xfId="0" applyFont="1" applyFill="1" applyBorder="1" applyAlignment="1">
      <alignment vertical="center"/>
    </xf>
    <xf numFmtId="0" fontId="17" fillId="5" borderId="14" xfId="0" applyFont="1" applyFill="1" applyBorder="1" applyAlignment="1">
      <alignment vertical="center"/>
    </xf>
    <xf numFmtId="0" fontId="19" fillId="5" borderId="14" xfId="0" applyFont="1" applyFill="1" applyBorder="1" applyAlignment="1">
      <alignment vertical="center"/>
    </xf>
    <xf numFmtId="0" fontId="18" fillId="5" borderId="14" xfId="0" applyFont="1" applyFill="1" applyBorder="1" applyAlignment="1">
      <alignment vertical="center"/>
    </xf>
    <xf numFmtId="0" fontId="14" fillId="6" borderId="16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7" fillId="0" borderId="23" xfId="0" applyFont="1" applyFill="1" applyBorder="1" applyAlignment="1">
      <alignment horizontal="right" vertical="center"/>
    </xf>
    <xf numFmtId="0" fontId="7" fillId="0" borderId="23" xfId="0" applyFont="1" applyFill="1" applyBorder="1" applyAlignment="1">
      <alignment vertical="center"/>
    </xf>
    <xf numFmtId="0" fontId="18" fillId="0" borderId="23" xfId="0" applyFont="1" applyFill="1" applyBorder="1" applyAlignment="1">
      <alignment vertical="center"/>
    </xf>
    <xf numFmtId="0" fontId="8" fillId="6" borderId="24" xfId="0" applyFont="1" applyFill="1" applyBorder="1" applyAlignment="1">
      <alignment vertical="center"/>
    </xf>
    <xf numFmtId="0" fontId="8" fillId="6" borderId="0" xfId="0" applyFont="1" applyFill="1" applyBorder="1" applyAlignment="1">
      <alignment vertical="center"/>
    </xf>
    <xf numFmtId="0" fontId="19" fillId="6" borderId="25" xfId="0" applyFont="1" applyFill="1" applyBorder="1" applyAlignment="1">
      <alignment vertical="center"/>
    </xf>
    <xf numFmtId="0" fontId="8" fillId="5" borderId="1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1" fillId="3" borderId="0" xfId="0" applyFont="1" applyFill="1"/>
    <xf numFmtId="0" fontId="20" fillId="0" borderId="0" xfId="0" applyFont="1" applyFill="1" applyBorder="1" applyAlignment="1">
      <alignment horizontal="left" vertical="center"/>
    </xf>
    <xf numFmtId="0" fontId="21" fillId="6" borderId="3" xfId="0" applyFont="1" applyFill="1" applyBorder="1"/>
    <xf numFmtId="0" fontId="21" fillId="6" borderId="1" xfId="0" applyFont="1" applyFill="1" applyBorder="1"/>
    <xf numFmtId="0" fontId="21" fillId="6" borderId="3" xfId="0" applyFont="1" applyFill="1" applyBorder="1" applyAlignment="1">
      <alignment wrapText="1"/>
    </xf>
    <xf numFmtId="0" fontId="22" fillId="6" borderId="16" xfId="0" applyFont="1" applyFill="1" applyBorder="1"/>
    <xf numFmtId="0" fontId="21" fillId="6" borderId="15" xfId="0" applyFont="1" applyFill="1" applyBorder="1" applyAlignment="1">
      <alignment horizontal="left"/>
    </xf>
    <xf numFmtId="0" fontId="21" fillId="6" borderId="17" xfId="0" applyFont="1" applyFill="1" applyBorder="1"/>
    <xf numFmtId="0" fontId="21" fillId="6" borderId="4" xfId="0" applyFont="1" applyFill="1" applyBorder="1"/>
    <xf numFmtId="0" fontId="22" fillId="6" borderId="18" xfId="0" applyFont="1" applyFill="1" applyBorder="1"/>
    <xf numFmtId="0" fontId="21" fillId="6" borderId="1" xfId="0" applyFont="1" applyFill="1" applyBorder="1" applyAlignment="1">
      <alignment wrapText="1"/>
    </xf>
    <xf numFmtId="0" fontId="21" fillId="6" borderId="20" xfId="0" applyFont="1" applyFill="1" applyBorder="1" applyAlignment="1">
      <alignment horizontal="left"/>
    </xf>
    <xf numFmtId="0" fontId="21" fillId="6" borderId="5" xfId="0" applyFont="1" applyFill="1" applyBorder="1"/>
    <xf numFmtId="0" fontId="21" fillId="6" borderId="1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left" vertical="center"/>
    </xf>
    <xf numFmtId="0" fontId="24" fillId="0" borderId="23" xfId="0" applyFont="1" applyFill="1" applyBorder="1" applyAlignment="1">
      <alignment horizontal="right" vertical="center"/>
    </xf>
    <xf numFmtId="0" fontId="14" fillId="6" borderId="20" xfId="0" applyFont="1" applyFill="1" applyBorder="1" applyAlignment="1">
      <alignment horizontal="right"/>
    </xf>
    <xf numFmtId="14" fontId="24" fillId="0" borderId="23" xfId="0" applyNumberFormat="1" applyFont="1" applyFill="1" applyBorder="1" applyAlignment="1">
      <alignment vertical="center"/>
    </xf>
    <xf numFmtId="0" fontId="26" fillId="0" borderId="0" xfId="0" applyFont="1"/>
    <xf numFmtId="0" fontId="3" fillId="0" borderId="1" xfId="0" applyFont="1" applyBorder="1"/>
    <xf numFmtId="0" fontId="27" fillId="0" borderId="1" xfId="0" applyFont="1" applyBorder="1"/>
    <xf numFmtId="0" fontId="3" fillId="0" borderId="0" xfId="0" applyFont="1" applyAlignment="1">
      <alignment horizontal="center"/>
    </xf>
    <xf numFmtId="0" fontId="28" fillId="0" borderId="0" xfId="0" applyFont="1"/>
    <xf numFmtId="0" fontId="21" fillId="7" borderId="4" xfId="0" applyFont="1" applyFill="1" applyBorder="1"/>
    <xf numFmtId="0" fontId="7" fillId="7" borderId="1" xfId="0" applyFont="1" applyFill="1" applyBorder="1" applyAlignment="1">
      <alignment vertical="center"/>
    </xf>
    <xf numFmtId="0" fontId="7" fillId="7" borderId="19" xfId="0" applyFont="1" applyFill="1" applyBorder="1" applyAlignment="1">
      <alignment horizontal="left" vertical="center"/>
    </xf>
    <xf numFmtId="0" fontId="6" fillId="4" borderId="1" xfId="0" applyFont="1" applyFill="1" applyBorder="1"/>
    <xf numFmtId="0" fontId="23" fillId="0" borderId="1" xfId="0" applyFont="1" applyBorder="1"/>
    <xf numFmtId="0" fontId="6" fillId="0" borderId="1" xfId="0" applyFont="1" applyBorder="1"/>
    <xf numFmtId="0" fontId="23" fillId="0" borderId="1" xfId="0" applyFont="1" applyBorder="1" applyAlignment="1">
      <alignment wrapText="1"/>
    </xf>
    <xf numFmtId="0" fontId="23" fillId="3" borderId="1" xfId="0" applyFont="1" applyFill="1" applyBorder="1"/>
    <xf numFmtId="0" fontId="23" fillId="3" borderId="1" xfId="0" applyFont="1" applyFill="1" applyBorder="1" applyAlignment="1">
      <alignment wrapText="1"/>
    </xf>
    <xf numFmtId="0" fontId="6" fillId="4" borderId="1" xfId="0" applyFont="1" applyFill="1" applyBorder="1" applyAlignment="1">
      <alignment horizontal="right"/>
    </xf>
    <xf numFmtId="0" fontId="23" fillId="0" borderId="1" xfId="0" applyFont="1" applyBorder="1" applyAlignment="1">
      <alignment horizontal="right"/>
    </xf>
    <xf numFmtId="0" fontId="6" fillId="3" borderId="1" xfId="0" applyFont="1" applyFill="1" applyBorder="1" applyAlignment="1">
      <alignment horizontal="right"/>
    </xf>
    <xf numFmtId="0" fontId="23" fillId="0" borderId="1" xfId="0" applyFont="1" applyBorder="1" applyAlignment="1">
      <alignment horizontal="right" wrapText="1"/>
    </xf>
    <xf numFmtId="0" fontId="23" fillId="0" borderId="1" xfId="0" applyFont="1" applyFill="1" applyBorder="1" applyAlignment="1">
      <alignment horizontal="right"/>
    </xf>
    <xf numFmtId="0" fontId="23" fillId="0" borderId="1" xfId="0" applyFont="1" applyFill="1" applyBorder="1" applyAlignment="1">
      <alignment horizontal="right" wrapText="1"/>
    </xf>
    <xf numFmtId="0" fontId="23" fillId="3" borderId="1" xfId="0" applyFont="1" applyFill="1" applyBorder="1" applyAlignment="1">
      <alignment horizontal="right"/>
    </xf>
    <xf numFmtId="0" fontId="23" fillId="3" borderId="1" xfId="0" applyFont="1" applyFill="1" applyBorder="1" applyAlignment="1">
      <alignment horizontal="right" wrapText="1"/>
    </xf>
    <xf numFmtId="0" fontId="23" fillId="0" borderId="1" xfId="0" applyFont="1" applyFill="1" applyBorder="1"/>
    <xf numFmtId="0" fontId="23" fillId="0" borderId="1" xfId="0" applyFont="1" applyFill="1" applyBorder="1" applyAlignment="1">
      <alignment wrapText="1"/>
    </xf>
    <xf numFmtId="0" fontId="6" fillId="0" borderId="1" xfId="0" applyFont="1" applyBorder="1" applyAlignment="1">
      <alignment horizontal="right"/>
    </xf>
    <xf numFmtId="0" fontId="21" fillId="6" borderId="26" xfId="0" applyFont="1" applyFill="1" applyBorder="1"/>
    <xf numFmtId="0" fontId="6" fillId="4" borderId="27" xfId="0" applyFont="1" applyFill="1" applyBorder="1"/>
    <xf numFmtId="0" fontId="21" fillId="6" borderId="27" xfId="0" applyFont="1" applyFill="1" applyBorder="1"/>
    <xf numFmtId="0" fontId="21" fillId="6" borderId="28" xfId="0" applyFont="1" applyFill="1" applyBorder="1"/>
    <xf numFmtId="0" fontId="21" fillId="7" borderId="28" xfId="0" applyFont="1" applyFill="1" applyBorder="1"/>
    <xf numFmtId="0" fontId="7" fillId="7" borderId="29" xfId="0" applyFont="1" applyFill="1" applyBorder="1" applyAlignment="1">
      <alignment vertical="center"/>
    </xf>
    <xf numFmtId="0" fontId="7" fillId="5" borderId="1" xfId="0" applyFont="1" applyFill="1" applyBorder="1" applyAlignment="1">
      <alignment vertical="center"/>
    </xf>
    <xf numFmtId="0" fontId="21" fillId="6" borderId="19" xfId="0" applyFont="1" applyFill="1" applyBorder="1" applyAlignment="1">
      <alignment horizontal="left"/>
    </xf>
    <xf numFmtId="0" fontId="14" fillId="0" borderId="19" xfId="0" applyFont="1" applyBorder="1" applyAlignment="1">
      <alignment horizontal="right"/>
    </xf>
    <xf numFmtId="0" fontId="14" fillId="4" borderId="30" xfId="0" applyFont="1" applyFill="1" applyBorder="1"/>
    <xf numFmtId="0" fontId="22" fillId="6" borderId="30" xfId="0" applyFont="1" applyFill="1" applyBorder="1"/>
    <xf numFmtId="0" fontId="21" fillId="6" borderId="19" xfId="0" applyFont="1" applyFill="1" applyBorder="1"/>
    <xf numFmtId="0" fontId="7" fillId="5" borderId="19" xfId="0" applyFont="1" applyFill="1" applyBorder="1" applyAlignment="1">
      <alignment vertical="center"/>
    </xf>
    <xf numFmtId="0" fontId="14" fillId="3" borderId="19" xfId="0" applyFont="1" applyFill="1" applyBorder="1" applyAlignment="1">
      <alignment horizontal="right"/>
    </xf>
    <xf numFmtId="0" fontId="14" fillId="0" borderId="19" xfId="0" applyFont="1" applyFill="1" applyBorder="1" applyAlignment="1">
      <alignment horizontal="right"/>
    </xf>
    <xf numFmtId="0" fontId="21" fillId="7" borderId="19" xfId="0" applyFont="1" applyFill="1" applyBorder="1" applyAlignment="1">
      <alignment horizontal="left"/>
    </xf>
    <xf numFmtId="0" fontId="7" fillId="7" borderId="31" xfId="0" applyFont="1" applyFill="1" applyBorder="1" applyAlignment="1">
      <alignment horizontal="left" vertical="center"/>
    </xf>
    <xf numFmtId="0" fontId="14" fillId="4" borderId="30" xfId="0" applyFont="1" applyFill="1" applyBorder="1" applyAlignment="1">
      <alignment horizontal="right"/>
    </xf>
    <xf numFmtId="0" fontId="22" fillId="6" borderId="30" xfId="0" applyFont="1" applyFill="1" applyBorder="1" applyAlignment="1">
      <alignment horizontal="right"/>
    </xf>
    <xf numFmtId="0" fontId="8" fillId="5" borderId="19" xfId="0" applyFont="1" applyFill="1" applyBorder="1" applyAlignment="1">
      <alignment vertical="center"/>
    </xf>
    <xf numFmtId="0" fontId="19" fillId="5" borderId="30" xfId="0" applyFont="1" applyFill="1" applyBorder="1" applyAlignment="1">
      <alignment vertical="center"/>
    </xf>
    <xf numFmtId="0" fontId="8" fillId="5" borderId="31" xfId="0" applyFont="1" applyFill="1" applyBorder="1" applyAlignment="1">
      <alignment vertical="center"/>
    </xf>
    <xf numFmtId="0" fontId="8" fillId="5" borderId="21" xfId="0" applyFont="1" applyFill="1" applyBorder="1" applyAlignment="1">
      <alignment vertical="center"/>
    </xf>
    <xf numFmtId="0" fontId="19" fillId="5" borderId="22" xfId="0" applyFont="1" applyFill="1" applyBorder="1" applyAlignment="1">
      <alignment vertical="center"/>
    </xf>
    <xf numFmtId="0" fontId="7" fillId="5" borderId="19" xfId="0" applyFont="1" applyFill="1" applyBorder="1" applyAlignment="1">
      <alignment horizontal="left" vertical="center"/>
    </xf>
    <xf numFmtId="0" fontId="5" fillId="0" borderId="0" xfId="0" applyFont="1" applyBorder="1"/>
    <xf numFmtId="0" fontId="24" fillId="0" borderId="0" xfId="0" applyFont="1" applyBorder="1" applyAlignment="1">
      <alignment horizontal="right" vertical="center"/>
    </xf>
    <xf numFmtId="14" fontId="24" fillId="0" borderId="0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12" fillId="2" borderId="1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9"/>
  <sheetViews>
    <sheetView tabSelected="1" zoomScale="78" zoomScaleNormal="78" zoomScaleSheetLayoutView="75" workbookViewId="0"/>
  </sheetViews>
  <sheetFormatPr defaultColWidth="9.109375" defaultRowHeight="14.4" x14ac:dyDescent="0.3"/>
  <cols>
    <col min="1" max="1" width="43.109375" style="1" bestFit="1" customWidth="1"/>
    <col min="2" max="7" width="16.109375" style="1" customWidth="1"/>
    <col min="8" max="8" width="16.109375" style="5" customWidth="1"/>
    <col min="9" max="9" width="16.109375" style="20" customWidth="1"/>
    <col min="10" max="16384" width="9.109375" style="1"/>
  </cols>
  <sheetData>
    <row r="1" spans="1:9" ht="21" x14ac:dyDescent="0.3">
      <c r="A1" s="115" t="s">
        <v>90</v>
      </c>
      <c r="B1" s="2"/>
      <c r="C1" s="116" t="s">
        <v>50</v>
      </c>
      <c r="D1" s="117">
        <v>45560</v>
      </c>
      <c r="E1" s="118"/>
      <c r="F1" s="2"/>
      <c r="G1" s="2"/>
      <c r="H1" s="124" t="s">
        <v>67</v>
      </c>
      <c r="I1" s="124"/>
    </row>
    <row r="2" spans="1:9" ht="25.05" customHeight="1" x14ac:dyDescent="0.5">
      <c r="A2" s="119" t="s">
        <v>0</v>
      </c>
      <c r="B2" s="119"/>
      <c r="C2" s="119"/>
      <c r="D2" s="119"/>
      <c r="E2" s="119"/>
      <c r="F2" s="119"/>
      <c r="G2" s="119"/>
      <c r="H2" s="119"/>
      <c r="I2" s="119"/>
    </row>
    <row r="3" spans="1:9" ht="17.399999999999999" customHeight="1" thickBot="1" x14ac:dyDescent="0.45">
      <c r="A3" s="120" t="s">
        <v>4</v>
      </c>
      <c r="B3" s="120"/>
      <c r="C3" s="120"/>
      <c r="D3" s="120"/>
      <c r="E3" s="120"/>
      <c r="F3" s="120"/>
      <c r="G3" s="120"/>
      <c r="H3" s="120"/>
      <c r="I3" s="120"/>
    </row>
    <row r="4" spans="1:9" ht="34.950000000000003" customHeight="1" x14ac:dyDescent="0.25">
      <c r="A4" s="24" t="s">
        <v>1</v>
      </c>
      <c r="B4" s="25" t="s">
        <v>41</v>
      </c>
      <c r="C4" s="25" t="s">
        <v>42</v>
      </c>
      <c r="D4" s="25" t="s">
        <v>43</v>
      </c>
      <c r="E4" s="25" t="s">
        <v>54</v>
      </c>
      <c r="F4" s="25" t="s">
        <v>44</v>
      </c>
      <c r="G4" s="25" t="s">
        <v>45</v>
      </c>
      <c r="H4" s="25" t="s">
        <v>46</v>
      </c>
      <c r="I4" s="26" t="s">
        <v>61</v>
      </c>
    </row>
    <row r="5" spans="1:9" ht="18" customHeight="1" x14ac:dyDescent="0.25">
      <c r="A5" s="121" t="s">
        <v>63</v>
      </c>
      <c r="B5" s="122"/>
      <c r="C5" s="122"/>
      <c r="D5" s="122"/>
      <c r="E5" s="122"/>
      <c r="F5" s="122"/>
      <c r="G5" s="122"/>
      <c r="H5" s="122"/>
      <c r="I5" s="123"/>
    </row>
    <row r="6" spans="1:9" ht="23.4" customHeight="1" x14ac:dyDescent="0.3">
      <c r="A6" s="102" t="s">
        <v>10</v>
      </c>
      <c r="B6" s="16"/>
      <c r="C6" s="16"/>
      <c r="D6" s="16"/>
      <c r="E6" s="16"/>
      <c r="F6" s="16"/>
      <c r="G6" s="16"/>
      <c r="H6" s="17"/>
      <c r="I6" s="28"/>
    </row>
    <row r="7" spans="1:9" ht="18" customHeight="1" x14ac:dyDescent="0.35">
      <c r="A7" s="97" t="s">
        <v>37</v>
      </c>
      <c r="B7" s="90">
        <f>SUM(B8:B9)</f>
        <v>918</v>
      </c>
      <c r="C7" s="49">
        <f>SUM(C8:C9)</f>
        <v>768</v>
      </c>
      <c r="D7" s="49">
        <f t="shared" ref="D7:F7" si="0">SUM(D8:D9)</f>
        <v>767</v>
      </c>
      <c r="E7" s="49">
        <f t="shared" si="0"/>
        <v>0</v>
      </c>
      <c r="F7" s="49">
        <f t="shared" si="0"/>
        <v>0</v>
      </c>
      <c r="G7" s="49">
        <f>SUM(G8:G9)</f>
        <v>150</v>
      </c>
      <c r="H7" s="51">
        <f>SUM(H8:H9)</f>
        <v>2</v>
      </c>
      <c r="I7" s="52">
        <f>SUM(I8:I9)</f>
        <v>924</v>
      </c>
    </row>
    <row r="8" spans="1:9" ht="15.6" customHeight="1" x14ac:dyDescent="0.3">
      <c r="A8" s="103" t="s">
        <v>38</v>
      </c>
      <c r="B8" s="91">
        <v>918</v>
      </c>
      <c r="C8" s="74">
        <v>767</v>
      </c>
      <c r="D8" s="74">
        <v>766</v>
      </c>
      <c r="E8" s="74">
        <v>0</v>
      </c>
      <c r="F8" s="74">
        <v>0</v>
      </c>
      <c r="G8" s="75">
        <f>SUM(B8-(C8+F8))</f>
        <v>151</v>
      </c>
      <c r="H8" s="76">
        <v>2</v>
      </c>
      <c r="I8" s="99">
        <v>918</v>
      </c>
    </row>
    <row r="9" spans="1:9" ht="15.6" customHeight="1" x14ac:dyDescent="0.3">
      <c r="A9" s="104" t="s">
        <v>13</v>
      </c>
      <c r="B9" s="91">
        <v>0</v>
      </c>
      <c r="C9" s="74">
        <v>1</v>
      </c>
      <c r="D9" s="74">
        <v>1</v>
      </c>
      <c r="E9" s="74">
        <v>0</v>
      </c>
      <c r="F9" s="74">
        <v>0</v>
      </c>
      <c r="G9" s="75">
        <f>SUM(B9-(C9+F9))</f>
        <v>-1</v>
      </c>
      <c r="H9" s="76">
        <v>0</v>
      </c>
      <c r="I9" s="99">
        <v>6</v>
      </c>
    </row>
    <row r="10" spans="1:9" ht="18" customHeight="1" x14ac:dyDescent="0.35">
      <c r="A10" s="97" t="s">
        <v>36</v>
      </c>
      <c r="B10" s="92">
        <f t="shared" ref="B10:I10" si="1">SUM(B11:B18)</f>
        <v>258</v>
      </c>
      <c r="C10" s="50">
        <f t="shared" si="1"/>
        <v>396</v>
      </c>
      <c r="D10" s="50">
        <f t="shared" si="1"/>
        <v>396</v>
      </c>
      <c r="E10" s="50">
        <f t="shared" si="1"/>
        <v>0</v>
      </c>
      <c r="F10" s="50">
        <f t="shared" si="1"/>
        <v>0</v>
      </c>
      <c r="G10" s="50">
        <f t="shared" si="1"/>
        <v>-138</v>
      </c>
      <c r="H10" s="57">
        <f t="shared" si="1"/>
        <v>1</v>
      </c>
      <c r="I10" s="100">
        <f t="shared" si="1"/>
        <v>426</v>
      </c>
    </row>
    <row r="11" spans="1:9" ht="15.6" customHeight="1" x14ac:dyDescent="0.3">
      <c r="A11" s="103" t="s">
        <v>16</v>
      </c>
      <c r="B11" s="91">
        <v>16</v>
      </c>
      <c r="C11" s="74">
        <v>26</v>
      </c>
      <c r="D11" s="74">
        <v>26</v>
      </c>
      <c r="E11" s="74">
        <v>0</v>
      </c>
      <c r="F11" s="74">
        <v>0</v>
      </c>
      <c r="G11" s="75">
        <f t="shared" ref="G11:G18" si="2">SUM(B11-(C11+F11))</f>
        <v>-10</v>
      </c>
      <c r="H11" s="76">
        <v>0</v>
      </c>
      <c r="I11" s="99">
        <v>32</v>
      </c>
    </row>
    <row r="12" spans="1:9" ht="15.6" customHeight="1" x14ac:dyDescent="0.3">
      <c r="A12" s="103" t="s">
        <v>19</v>
      </c>
      <c r="B12" s="91">
        <v>0</v>
      </c>
      <c r="C12" s="74">
        <v>6</v>
      </c>
      <c r="D12" s="74">
        <v>6</v>
      </c>
      <c r="E12" s="74">
        <v>0</v>
      </c>
      <c r="F12" s="74">
        <v>0</v>
      </c>
      <c r="G12" s="75">
        <f t="shared" si="2"/>
        <v>-6</v>
      </c>
      <c r="H12" s="76">
        <v>0</v>
      </c>
      <c r="I12" s="99">
        <v>8</v>
      </c>
    </row>
    <row r="13" spans="1:9" ht="15.6" customHeight="1" x14ac:dyDescent="0.3">
      <c r="A13" s="103" t="s">
        <v>40</v>
      </c>
      <c r="B13" s="91">
        <v>66</v>
      </c>
      <c r="C13" s="74">
        <v>89</v>
      </c>
      <c r="D13" s="74">
        <v>89</v>
      </c>
      <c r="E13" s="74">
        <v>0</v>
      </c>
      <c r="F13" s="74">
        <v>0</v>
      </c>
      <c r="G13" s="75">
        <f t="shared" si="2"/>
        <v>-23</v>
      </c>
      <c r="H13" s="76">
        <v>0</v>
      </c>
      <c r="I13" s="99">
        <v>84</v>
      </c>
    </row>
    <row r="14" spans="1:9" ht="15.6" customHeight="1" x14ac:dyDescent="0.3">
      <c r="A14" s="103" t="s">
        <v>17</v>
      </c>
      <c r="B14" s="91">
        <v>144</v>
      </c>
      <c r="C14" s="74">
        <v>151</v>
      </c>
      <c r="D14" s="74">
        <v>151</v>
      </c>
      <c r="E14" s="74">
        <v>0</v>
      </c>
      <c r="F14" s="74">
        <v>0</v>
      </c>
      <c r="G14" s="75">
        <f t="shared" si="2"/>
        <v>-7</v>
      </c>
      <c r="H14" s="76">
        <v>1</v>
      </c>
      <c r="I14" s="99">
        <v>258</v>
      </c>
    </row>
    <row r="15" spans="1:9" ht="15.6" customHeight="1" x14ac:dyDescent="0.3">
      <c r="A15" s="103" t="s">
        <v>58</v>
      </c>
      <c r="B15" s="91">
        <v>0</v>
      </c>
      <c r="C15" s="74">
        <v>0</v>
      </c>
      <c r="D15" s="74">
        <v>0</v>
      </c>
      <c r="E15" s="74">
        <v>0</v>
      </c>
      <c r="F15" s="74">
        <v>0</v>
      </c>
      <c r="G15" s="75">
        <f t="shared" si="2"/>
        <v>0</v>
      </c>
      <c r="H15" s="76">
        <v>0</v>
      </c>
      <c r="I15" s="99">
        <v>0</v>
      </c>
    </row>
    <row r="16" spans="1:9" ht="15.6" customHeight="1" x14ac:dyDescent="0.3">
      <c r="A16" s="103" t="s">
        <v>33</v>
      </c>
      <c r="B16" s="91">
        <v>0</v>
      </c>
      <c r="C16" s="74">
        <v>0</v>
      </c>
      <c r="D16" s="74">
        <v>0</v>
      </c>
      <c r="E16" s="74">
        <v>0</v>
      </c>
      <c r="F16" s="74">
        <v>0</v>
      </c>
      <c r="G16" s="75">
        <f t="shared" si="2"/>
        <v>0</v>
      </c>
      <c r="H16" s="76">
        <v>0</v>
      </c>
      <c r="I16" s="99">
        <v>10</v>
      </c>
    </row>
    <row r="17" spans="1:9" ht="15.6" customHeight="1" x14ac:dyDescent="0.3">
      <c r="A17" s="103" t="s">
        <v>48</v>
      </c>
      <c r="B17" s="91">
        <v>0</v>
      </c>
      <c r="C17" s="74">
        <v>0</v>
      </c>
      <c r="D17" s="74">
        <v>0</v>
      </c>
      <c r="E17" s="74">
        <v>0</v>
      </c>
      <c r="F17" s="74">
        <v>0</v>
      </c>
      <c r="G17" s="75">
        <f t="shared" si="2"/>
        <v>0</v>
      </c>
      <c r="H17" s="76">
        <v>0</v>
      </c>
      <c r="I17" s="99">
        <v>2</v>
      </c>
    </row>
    <row r="18" spans="1:9" ht="15.6" customHeight="1" x14ac:dyDescent="0.3">
      <c r="A18" s="103" t="s">
        <v>18</v>
      </c>
      <c r="B18" s="91">
        <v>32</v>
      </c>
      <c r="C18" s="74">
        <v>124</v>
      </c>
      <c r="D18" s="74">
        <v>124</v>
      </c>
      <c r="E18" s="74">
        <v>0</v>
      </c>
      <c r="F18" s="74">
        <v>0</v>
      </c>
      <c r="G18" s="75">
        <f t="shared" si="2"/>
        <v>-92</v>
      </c>
      <c r="H18" s="76">
        <v>0</v>
      </c>
      <c r="I18" s="99">
        <v>32</v>
      </c>
    </row>
    <row r="19" spans="1:9" ht="18" customHeight="1" x14ac:dyDescent="0.35">
      <c r="A19" s="97" t="s">
        <v>31</v>
      </c>
      <c r="B19" s="92">
        <f t="shared" ref="B19:I19" si="3">SUM(B7,B10)</f>
        <v>1176</v>
      </c>
      <c r="C19" s="50">
        <f t="shared" si="3"/>
        <v>1164</v>
      </c>
      <c r="D19" s="50">
        <f t="shared" si="3"/>
        <v>1163</v>
      </c>
      <c r="E19" s="50">
        <f t="shared" si="3"/>
        <v>0</v>
      </c>
      <c r="F19" s="50">
        <f t="shared" si="3"/>
        <v>0</v>
      </c>
      <c r="G19" s="50">
        <f t="shared" si="3"/>
        <v>12</v>
      </c>
      <c r="H19" s="57">
        <f t="shared" si="3"/>
        <v>3</v>
      </c>
      <c r="I19" s="100">
        <f t="shared" si="3"/>
        <v>1350</v>
      </c>
    </row>
    <row r="20" spans="1:9" ht="23.4" x14ac:dyDescent="0.25">
      <c r="A20" s="27" t="s">
        <v>14</v>
      </c>
      <c r="B20" s="14"/>
      <c r="C20" s="14"/>
      <c r="D20" s="14"/>
      <c r="E20" s="14"/>
      <c r="F20" s="14"/>
      <c r="G20" s="14"/>
      <c r="H20" s="15"/>
      <c r="I20" s="29"/>
    </row>
    <row r="21" spans="1:9" ht="18" x14ac:dyDescent="0.35">
      <c r="A21" s="58" t="s">
        <v>37</v>
      </c>
      <c r="B21" s="59">
        <f t="shared" ref="B21:I21" si="4">SUM(B22:B26)</f>
        <v>1386</v>
      </c>
      <c r="C21" s="59">
        <f t="shared" si="4"/>
        <v>1324</v>
      </c>
      <c r="D21" s="59">
        <f t="shared" si="4"/>
        <v>1217</v>
      </c>
      <c r="E21" s="59">
        <f t="shared" si="4"/>
        <v>0</v>
      </c>
      <c r="F21" s="59">
        <f t="shared" si="4"/>
        <v>0</v>
      </c>
      <c r="G21" s="49">
        <f t="shared" si="4"/>
        <v>62</v>
      </c>
      <c r="H21" s="49">
        <v>3</v>
      </c>
      <c r="I21" s="100">
        <f t="shared" si="4"/>
        <v>1388</v>
      </c>
    </row>
    <row r="22" spans="1:9" ht="15.6" x14ac:dyDescent="0.3">
      <c r="A22" s="98" t="s">
        <v>38</v>
      </c>
      <c r="B22" s="73">
        <v>986</v>
      </c>
      <c r="C22" s="74">
        <v>1007</v>
      </c>
      <c r="D22" s="74">
        <v>932</v>
      </c>
      <c r="E22" s="74">
        <v>0</v>
      </c>
      <c r="F22" s="74">
        <v>0</v>
      </c>
      <c r="G22" s="75">
        <f t="shared" ref="G22:G26" si="5">SUM(B22-(C22+F22))</f>
        <v>-21</v>
      </c>
      <c r="H22" s="76">
        <v>0</v>
      </c>
      <c r="I22" s="99">
        <v>986</v>
      </c>
    </row>
    <row r="23" spans="1:9" ht="15.6" x14ac:dyDescent="0.3">
      <c r="A23" s="103" t="s">
        <v>65</v>
      </c>
      <c r="B23" s="73">
        <v>160</v>
      </c>
      <c r="C23" s="74">
        <v>123</v>
      </c>
      <c r="D23" s="77">
        <v>117</v>
      </c>
      <c r="E23" s="77">
        <v>0</v>
      </c>
      <c r="F23" s="77">
        <v>0</v>
      </c>
      <c r="G23" s="75">
        <f t="shared" si="5"/>
        <v>37</v>
      </c>
      <c r="H23" s="78">
        <v>0</v>
      </c>
      <c r="I23" s="107">
        <v>160</v>
      </c>
    </row>
    <row r="24" spans="1:9" ht="15.6" x14ac:dyDescent="0.3">
      <c r="A24" s="98" t="s">
        <v>13</v>
      </c>
      <c r="B24" s="73">
        <v>54</v>
      </c>
      <c r="C24" s="74">
        <v>46</v>
      </c>
      <c r="D24" s="74">
        <v>46</v>
      </c>
      <c r="E24" s="74">
        <v>0</v>
      </c>
      <c r="F24" s="74">
        <v>0</v>
      </c>
      <c r="G24" s="75">
        <f t="shared" si="5"/>
        <v>8</v>
      </c>
      <c r="H24" s="76">
        <v>0</v>
      </c>
      <c r="I24" s="99">
        <v>56</v>
      </c>
    </row>
    <row r="25" spans="1:9" ht="15.6" x14ac:dyDescent="0.3">
      <c r="A25" s="104" t="s">
        <v>59</v>
      </c>
      <c r="B25" s="73">
        <v>50</v>
      </c>
      <c r="C25" s="74">
        <v>48</v>
      </c>
      <c r="D25" s="77">
        <v>43</v>
      </c>
      <c r="E25" s="77">
        <v>0</v>
      </c>
      <c r="F25" s="77">
        <v>0</v>
      </c>
      <c r="G25" s="75">
        <f t="shared" si="5"/>
        <v>2</v>
      </c>
      <c r="H25" s="78">
        <v>0</v>
      </c>
      <c r="I25" s="99">
        <v>50</v>
      </c>
    </row>
    <row r="26" spans="1:9" ht="15.6" x14ac:dyDescent="0.3">
      <c r="A26" s="104" t="s">
        <v>66</v>
      </c>
      <c r="B26" s="73">
        <v>136</v>
      </c>
      <c r="C26" s="74">
        <v>100</v>
      </c>
      <c r="D26" s="77">
        <v>79</v>
      </c>
      <c r="E26" s="77">
        <v>0</v>
      </c>
      <c r="F26" s="77">
        <v>0</v>
      </c>
      <c r="G26" s="75">
        <f t="shared" si="5"/>
        <v>36</v>
      </c>
      <c r="H26" s="78">
        <v>0</v>
      </c>
      <c r="I26" s="99">
        <v>136</v>
      </c>
    </row>
    <row r="27" spans="1:9" ht="18" x14ac:dyDescent="0.35">
      <c r="A27" s="97" t="s">
        <v>36</v>
      </c>
      <c r="B27" s="60">
        <f t="shared" ref="B27:I27" si="6">SUM(B28:B39)</f>
        <v>795</v>
      </c>
      <c r="C27" s="60">
        <f t="shared" si="6"/>
        <v>750</v>
      </c>
      <c r="D27" s="60">
        <f t="shared" si="6"/>
        <v>847</v>
      </c>
      <c r="E27" s="60">
        <f t="shared" si="6"/>
        <v>0</v>
      </c>
      <c r="F27" s="60">
        <f t="shared" si="6"/>
        <v>6</v>
      </c>
      <c r="G27" s="60">
        <f t="shared" si="6"/>
        <v>39</v>
      </c>
      <c r="H27" s="60">
        <f t="shared" si="6"/>
        <v>1</v>
      </c>
      <c r="I27" s="108">
        <f t="shared" si="6"/>
        <v>1021</v>
      </c>
    </row>
    <row r="28" spans="1:9" ht="15.6" x14ac:dyDescent="0.3">
      <c r="A28" s="98" t="s">
        <v>25</v>
      </c>
      <c r="B28" s="79">
        <v>139</v>
      </c>
      <c r="C28" s="80">
        <v>109</v>
      </c>
      <c r="D28" s="80">
        <v>104</v>
      </c>
      <c r="E28" s="80">
        <v>0</v>
      </c>
      <c r="F28" s="80">
        <v>0</v>
      </c>
      <c r="G28" s="81">
        <f t="shared" ref="G28:G39" si="7">SUM(B28-(C28+F28))</f>
        <v>30</v>
      </c>
      <c r="H28" s="82">
        <v>0</v>
      </c>
      <c r="I28" s="107">
        <v>139</v>
      </c>
    </row>
    <row r="29" spans="1:9" ht="15.6" x14ac:dyDescent="0.3">
      <c r="A29" s="104" t="s">
        <v>32</v>
      </c>
      <c r="B29" s="79">
        <v>16</v>
      </c>
      <c r="C29" s="80">
        <v>15</v>
      </c>
      <c r="D29" s="83">
        <v>14</v>
      </c>
      <c r="E29" s="83">
        <v>0</v>
      </c>
      <c r="F29" s="83">
        <v>0</v>
      </c>
      <c r="G29" s="81">
        <f t="shared" si="7"/>
        <v>1</v>
      </c>
      <c r="H29" s="84">
        <v>0</v>
      </c>
      <c r="I29" s="107">
        <v>16</v>
      </c>
    </row>
    <row r="30" spans="1:9" ht="15.6" x14ac:dyDescent="0.3">
      <c r="A30" s="103" t="s">
        <v>24</v>
      </c>
      <c r="B30" s="79">
        <v>0</v>
      </c>
      <c r="C30" s="80">
        <v>0</v>
      </c>
      <c r="D30" s="85">
        <v>31</v>
      </c>
      <c r="E30" s="85">
        <v>0</v>
      </c>
      <c r="F30" s="85">
        <v>0</v>
      </c>
      <c r="G30" s="81">
        <f t="shared" si="7"/>
        <v>0</v>
      </c>
      <c r="H30" s="86">
        <v>0</v>
      </c>
      <c r="I30" s="107">
        <v>32</v>
      </c>
    </row>
    <row r="31" spans="1:9" ht="15.6" x14ac:dyDescent="0.3">
      <c r="A31" s="103" t="s">
        <v>13</v>
      </c>
      <c r="B31" s="79">
        <v>0</v>
      </c>
      <c r="C31" s="80">
        <v>0</v>
      </c>
      <c r="D31" s="85">
        <v>9</v>
      </c>
      <c r="E31" s="85">
        <v>0</v>
      </c>
      <c r="F31" s="85">
        <v>0</v>
      </c>
      <c r="G31" s="81">
        <f t="shared" si="7"/>
        <v>0</v>
      </c>
      <c r="H31" s="86">
        <v>0</v>
      </c>
      <c r="I31" s="107">
        <v>8</v>
      </c>
    </row>
    <row r="32" spans="1:9" ht="15.6" x14ac:dyDescent="0.3">
      <c r="A32" s="98" t="s">
        <v>19</v>
      </c>
      <c r="B32" s="79">
        <v>0</v>
      </c>
      <c r="C32" s="80">
        <v>0</v>
      </c>
      <c r="D32" s="80">
        <v>120</v>
      </c>
      <c r="E32" s="80">
        <v>0</v>
      </c>
      <c r="F32" s="80">
        <v>0</v>
      </c>
      <c r="G32" s="81">
        <f t="shared" ref="G32:G37" si="8">SUM(B32-(C32+F32))</f>
        <v>0</v>
      </c>
      <c r="H32" s="82">
        <v>0</v>
      </c>
      <c r="I32" s="107">
        <v>64</v>
      </c>
    </row>
    <row r="33" spans="1:9" ht="15.6" x14ac:dyDescent="0.3">
      <c r="A33" s="98" t="s">
        <v>17</v>
      </c>
      <c r="B33" s="79">
        <v>32</v>
      </c>
      <c r="C33" s="80">
        <v>120</v>
      </c>
      <c r="D33" s="80">
        <v>90</v>
      </c>
      <c r="E33" s="80">
        <v>0</v>
      </c>
      <c r="F33" s="80">
        <v>0</v>
      </c>
      <c r="G33" s="81">
        <f t="shared" si="8"/>
        <v>-88</v>
      </c>
      <c r="H33" s="82">
        <v>0</v>
      </c>
      <c r="I33" s="107">
        <v>32</v>
      </c>
    </row>
    <row r="34" spans="1:9" ht="15.6" x14ac:dyDescent="0.3">
      <c r="A34" s="98" t="s">
        <v>57</v>
      </c>
      <c r="B34" s="79">
        <v>0</v>
      </c>
      <c r="C34" s="80">
        <v>0</v>
      </c>
      <c r="D34" s="80">
        <v>0</v>
      </c>
      <c r="E34" s="80">
        <v>0</v>
      </c>
      <c r="F34" s="80">
        <v>0</v>
      </c>
      <c r="G34" s="81">
        <f t="shared" si="8"/>
        <v>0</v>
      </c>
      <c r="H34" s="82">
        <v>0</v>
      </c>
      <c r="I34" s="107">
        <v>0</v>
      </c>
    </row>
    <row r="35" spans="1:9" ht="15.6" x14ac:dyDescent="0.3">
      <c r="A35" s="98" t="s">
        <v>26</v>
      </c>
      <c r="B35" s="79">
        <v>400</v>
      </c>
      <c r="C35" s="80">
        <v>342</v>
      </c>
      <c r="D35" s="80">
        <v>300</v>
      </c>
      <c r="E35" s="80">
        <v>0</v>
      </c>
      <c r="F35" s="83">
        <v>6</v>
      </c>
      <c r="G35" s="81">
        <f t="shared" si="8"/>
        <v>52</v>
      </c>
      <c r="H35" s="82">
        <v>1</v>
      </c>
      <c r="I35" s="107">
        <v>416</v>
      </c>
    </row>
    <row r="36" spans="1:9" ht="15.6" x14ac:dyDescent="0.3">
      <c r="A36" s="104" t="s">
        <v>47</v>
      </c>
      <c r="B36" s="79">
        <v>0</v>
      </c>
      <c r="C36" s="80">
        <v>0</v>
      </c>
      <c r="D36" s="83">
        <v>30</v>
      </c>
      <c r="E36" s="83">
        <v>0</v>
      </c>
      <c r="F36" s="83">
        <v>0</v>
      </c>
      <c r="G36" s="81">
        <f t="shared" si="8"/>
        <v>0</v>
      </c>
      <c r="H36" s="84">
        <v>0</v>
      </c>
      <c r="I36" s="107">
        <v>50</v>
      </c>
    </row>
    <row r="37" spans="1:9" ht="15.6" x14ac:dyDescent="0.3">
      <c r="A37" s="104" t="s">
        <v>33</v>
      </c>
      <c r="B37" s="79">
        <v>0</v>
      </c>
      <c r="C37" s="80">
        <v>0</v>
      </c>
      <c r="D37" s="83">
        <v>0</v>
      </c>
      <c r="E37" s="83">
        <v>0</v>
      </c>
      <c r="F37" s="83">
        <v>0</v>
      </c>
      <c r="G37" s="81">
        <f t="shared" si="8"/>
        <v>0</v>
      </c>
      <c r="H37" s="84">
        <v>0</v>
      </c>
      <c r="I37" s="107">
        <v>0</v>
      </c>
    </row>
    <row r="38" spans="1:9" ht="15.6" x14ac:dyDescent="0.3">
      <c r="A38" s="104" t="s">
        <v>60</v>
      </c>
      <c r="B38" s="73">
        <v>80</v>
      </c>
      <c r="C38" s="80">
        <v>87</v>
      </c>
      <c r="D38" s="87">
        <v>87</v>
      </c>
      <c r="E38" s="87">
        <v>0</v>
      </c>
      <c r="F38" s="87">
        <v>0</v>
      </c>
      <c r="G38" s="81">
        <f t="shared" si="7"/>
        <v>-7</v>
      </c>
      <c r="H38" s="88">
        <v>0</v>
      </c>
      <c r="I38" s="107">
        <v>136</v>
      </c>
    </row>
    <row r="39" spans="1:9" ht="15.6" x14ac:dyDescent="0.3">
      <c r="A39" s="98" t="s">
        <v>18</v>
      </c>
      <c r="B39" s="79">
        <v>128</v>
      </c>
      <c r="C39" s="80">
        <v>77</v>
      </c>
      <c r="D39" s="80">
        <v>62</v>
      </c>
      <c r="E39" s="80">
        <v>0</v>
      </c>
      <c r="F39" s="80">
        <v>0</v>
      </c>
      <c r="G39" s="81">
        <f t="shared" si="7"/>
        <v>51</v>
      </c>
      <c r="H39" s="82">
        <v>0</v>
      </c>
      <c r="I39" s="107">
        <v>128</v>
      </c>
    </row>
    <row r="40" spans="1:9" ht="18" x14ac:dyDescent="0.35">
      <c r="A40" s="54" t="s">
        <v>23</v>
      </c>
      <c r="B40" s="55">
        <f t="shared" ref="B40:I40" si="9">SUM(B21,B27)</f>
        <v>2181</v>
      </c>
      <c r="C40" s="55">
        <f t="shared" si="9"/>
        <v>2074</v>
      </c>
      <c r="D40" s="55">
        <f t="shared" si="9"/>
        <v>2064</v>
      </c>
      <c r="E40" s="55">
        <f t="shared" si="9"/>
        <v>0</v>
      </c>
      <c r="F40" s="55">
        <f t="shared" si="9"/>
        <v>6</v>
      </c>
      <c r="G40" s="55">
        <f t="shared" si="9"/>
        <v>101</v>
      </c>
      <c r="H40" s="55">
        <f t="shared" si="9"/>
        <v>4</v>
      </c>
      <c r="I40" s="56">
        <f t="shared" si="9"/>
        <v>2409</v>
      </c>
    </row>
    <row r="41" spans="1:9" ht="23.4" x14ac:dyDescent="0.3">
      <c r="A41" s="102" t="s">
        <v>30</v>
      </c>
      <c r="B41" s="16"/>
      <c r="C41" s="16"/>
      <c r="D41" s="16"/>
      <c r="E41" s="16"/>
      <c r="F41" s="16"/>
      <c r="G41" s="16"/>
      <c r="H41" s="17"/>
      <c r="I41" s="28"/>
    </row>
    <row r="42" spans="1:9" ht="18" x14ac:dyDescent="0.35">
      <c r="A42" s="97" t="s">
        <v>37</v>
      </c>
      <c r="B42" s="90">
        <f>SUM(B43:B49)</f>
        <v>455</v>
      </c>
      <c r="C42" s="90">
        <f t="shared" ref="C42:I42" si="10">SUM(C43:C49)</f>
        <v>452</v>
      </c>
      <c r="D42" s="90">
        <f t="shared" si="10"/>
        <v>449</v>
      </c>
      <c r="E42" s="90">
        <f t="shared" si="10"/>
        <v>0</v>
      </c>
      <c r="F42" s="90">
        <f t="shared" si="10"/>
        <v>0</v>
      </c>
      <c r="G42" s="90">
        <f t="shared" si="10"/>
        <v>3</v>
      </c>
      <c r="H42" s="90">
        <f t="shared" si="10"/>
        <v>1</v>
      </c>
      <c r="I42" s="90">
        <f t="shared" si="10"/>
        <v>466</v>
      </c>
    </row>
    <row r="43" spans="1:9" ht="15.6" x14ac:dyDescent="0.3">
      <c r="A43" s="98" t="s">
        <v>38</v>
      </c>
      <c r="B43" s="91">
        <v>407</v>
      </c>
      <c r="C43" s="74">
        <v>409</v>
      </c>
      <c r="D43" s="74">
        <v>408</v>
      </c>
      <c r="E43" s="74">
        <v>0</v>
      </c>
      <c r="F43" s="74">
        <v>0</v>
      </c>
      <c r="G43" s="75">
        <f>SUM(B43-(C43+F43))</f>
        <v>-2</v>
      </c>
      <c r="H43" s="76">
        <v>1</v>
      </c>
      <c r="I43" s="99">
        <v>418</v>
      </c>
    </row>
    <row r="44" spans="1:9" ht="15.6" x14ac:dyDescent="0.3">
      <c r="A44" s="104" t="s">
        <v>52</v>
      </c>
      <c r="B44" s="91">
        <v>6</v>
      </c>
      <c r="C44" s="74">
        <v>9</v>
      </c>
      <c r="D44" s="74">
        <v>9</v>
      </c>
      <c r="E44" s="74">
        <v>0</v>
      </c>
      <c r="F44" s="74">
        <v>0</v>
      </c>
      <c r="G44" s="75">
        <f t="shared" ref="G44:G49" si="11">SUM(B44-(C44+F44))</f>
        <v>-3</v>
      </c>
      <c r="H44" s="76">
        <v>0</v>
      </c>
      <c r="I44" s="99">
        <v>6</v>
      </c>
    </row>
    <row r="45" spans="1:9" ht="15.6" x14ac:dyDescent="0.3">
      <c r="A45" s="104" t="s">
        <v>13</v>
      </c>
      <c r="B45" s="91">
        <v>8</v>
      </c>
      <c r="C45" s="74">
        <v>5</v>
      </c>
      <c r="D45" s="74">
        <v>3</v>
      </c>
      <c r="E45" s="74">
        <v>0</v>
      </c>
      <c r="F45" s="74">
        <v>0</v>
      </c>
      <c r="G45" s="75">
        <f t="shared" ref="G45" si="12">SUM(B45-(C45+F45))</f>
        <v>3</v>
      </c>
      <c r="H45" s="76">
        <v>0</v>
      </c>
      <c r="I45" s="99">
        <v>8</v>
      </c>
    </row>
    <row r="46" spans="1:9" ht="15.6" x14ac:dyDescent="0.3">
      <c r="A46" s="98" t="s">
        <v>34</v>
      </c>
      <c r="B46" s="91">
        <v>10</v>
      </c>
      <c r="C46" s="74">
        <v>13</v>
      </c>
      <c r="D46" s="74">
        <v>13</v>
      </c>
      <c r="E46" s="74">
        <v>0</v>
      </c>
      <c r="F46" s="74">
        <v>0</v>
      </c>
      <c r="G46" s="75">
        <f t="shared" si="11"/>
        <v>-3</v>
      </c>
      <c r="H46" s="76">
        <v>0</v>
      </c>
      <c r="I46" s="99">
        <v>10</v>
      </c>
    </row>
    <row r="47" spans="1:9" ht="15.6" x14ac:dyDescent="0.3">
      <c r="A47" s="98" t="s">
        <v>88</v>
      </c>
      <c r="B47" s="91">
        <v>12</v>
      </c>
      <c r="C47" s="74">
        <v>7</v>
      </c>
      <c r="D47" s="74">
        <v>7</v>
      </c>
      <c r="E47" s="74">
        <v>0</v>
      </c>
      <c r="F47" s="74">
        <v>0</v>
      </c>
      <c r="G47" s="75">
        <f t="shared" ref="G47" si="13">SUM(B47-(C47+F47))</f>
        <v>5</v>
      </c>
      <c r="H47" s="76">
        <v>0</v>
      </c>
      <c r="I47" s="99">
        <v>12</v>
      </c>
    </row>
    <row r="48" spans="1:9" ht="15.6" x14ac:dyDescent="0.3">
      <c r="A48" s="98" t="s">
        <v>35</v>
      </c>
      <c r="B48" s="91">
        <v>10</v>
      </c>
      <c r="C48" s="74">
        <v>7</v>
      </c>
      <c r="D48" s="74">
        <v>7</v>
      </c>
      <c r="E48" s="74">
        <v>0</v>
      </c>
      <c r="F48" s="74">
        <v>0</v>
      </c>
      <c r="G48" s="75">
        <f t="shared" si="11"/>
        <v>3</v>
      </c>
      <c r="H48" s="76">
        <v>0</v>
      </c>
      <c r="I48" s="99">
        <v>10</v>
      </c>
    </row>
    <row r="49" spans="1:9" ht="15.6" customHeight="1" x14ac:dyDescent="0.3">
      <c r="A49" s="98" t="s">
        <v>87</v>
      </c>
      <c r="B49" s="91">
        <v>2</v>
      </c>
      <c r="C49" s="74">
        <v>2</v>
      </c>
      <c r="D49" s="74">
        <v>2</v>
      </c>
      <c r="E49" s="74">
        <v>0</v>
      </c>
      <c r="F49" s="74">
        <v>0</v>
      </c>
      <c r="G49" s="75">
        <f t="shared" si="11"/>
        <v>0</v>
      </c>
      <c r="H49" s="76">
        <v>0</v>
      </c>
      <c r="I49" s="99">
        <v>2</v>
      </c>
    </row>
    <row r="50" spans="1:9" ht="18" x14ac:dyDescent="0.35">
      <c r="A50" s="97" t="s">
        <v>36</v>
      </c>
      <c r="B50" s="92">
        <f t="shared" ref="B50:I50" si="14">SUM(B51:B58)</f>
        <v>27</v>
      </c>
      <c r="C50" s="50">
        <f t="shared" si="14"/>
        <v>27</v>
      </c>
      <c r="D50" s="50">
        <f t="shared" si="14"/>
        <v>26</v>
      </c>
      <c r="E50" s="50">
        <f t="shared" si="14"/>
        <v>0</v>
      </c>
      <c r="F50" s="50">
        <f t="shared" si="14"/>
        <v>1</v>
      </c>
      <c r="G50" s="50">
        <f t="shared" si="14"/>
        <v>-1</v>
      </c>
      <c r="H50" s="50">
        <f t="shared" si="14"/>
        <v>0</v>
      </c>
      <c r="I50" s="100">
        <f t="shared" si="14"/>
        <v>27</v>
      </c>
    </row>
    <row r="51" spans="1:9" ht="15.6" x14ac:dyDescent="0.3">
      <c r="A51" s="98" t="s">
        <v>27</v>
      </c>
      <c r="B51" s="91">
        <v>1</v>
      </c>
      <c r="C51" s="74">
        <v>1</v>
      </c>
      <c r="D51" s="74">
        <v>1</v>
      </c>
      <c r="E51" s="74">
        <v>0</v>
      </c>
      <c r="F51" s="74">
        <v>0</v>
      </c>
      <c r="G51" s="75">
        <f>SUM(B51-(C51+F51))</f>
        <v>0</v>
      </c>
      <c r="H51" s="76">
        <v>0</v>
      </c>
      <c r="I51" s="99">
        <v>1</v>
      </c>
    </row>
    <row r="52" spans="1:9" ht="15.6" x14ac:dyDescent="0.3">
      <c r="A52" s="98" t="s">
        <v>16</v>
      </c>
      <c r="B52" s="91">
        <v>12</v>
      </c>
      <c r="C52" s="74">
        <v>12</v>
      </c>
      <c r="D52" s="74">
        <v>12</v>
      </c>
      <c r="E52" s="74">
        <v>0</v>
      </c>
      <c r="F52" s="74">
        <v>0</v>
      </c>
      <c r="G52" s="75">
        <f>SUM(B52-(C52+F52))</f>
        <v>0</v>
      </c>
      <c r="H52" s="76">
        <v>0</v>
      </c>
      <c r="I52" s="99">
        <v>12</v>
      </c>
    </row>
    <row r="53" spans="1:9" ht="15.6" x14ac:dyDescent="0.3">
      <c r="A53" s="98" t="s">
        <v>19</v>
      </c>
      <c r="B53" s="91">
        <v>0</v>
      </c>
      <c r="C53" s="74">
        <v>0</v>
      </c>
      <c r="D53" s="74">
        <v>0</v>
      </c>
      <c r="E53" s="74">
        <v>0</v>
      </c>
      <c r="F53" s="74">
        <v>0</v>
      </c>
      <c r="G53" s="75">
        <f t="shared" ref="G53:G58" si="15">SUM(B53-(C53+F53))</f>
        <v>0</v>
      </c>
      <c r="H53" s="76">
        <v>0</v>
      </c>
      <c r="I53" s="99">
        <v>0</v>
      </c>
    </row>
    <row r="54" spans="1:9" ht="15.6" x14ac:dyDescent="0.3">
      <c r="A54" s="98" t="s">
        <v>17</v>
      </c>
      <c r="B54" s="91">
        <v>12</v>
      </c>
      <c r="C54" s="74">
        <v>11</v>
      </c>
      <c r="D54" s="74">
        <v>10</v>
      </c>
      <c r="E54" s="74">
        <v>0</v>
      </c>
      <c r="F54" s="74">
        <v>1</v>
      </c>
      <c r="G54" s="75">
        <f t="shared" si="15"/>
        <v>0</v>
      </c>
      <c r="H54" s="76">
        <v>0</v>
      </c>
      <c r="I54" s="99">
        <v>12</v>
      </c>
    </row>
    <row r="55" spans="1:9" ht="15.6" x14ac:dyDescent="0.3">
      <c r="A55" s="98" t="s">
        <v>57</v>
      </c>
      <c r="B55" s="91">
        <v>0</v>
      </c>
      <c r="C55" s="74">
        <v>0</v>
      </c>
      <c r="D55" s="74">
        <v>0</v>
      </c>
      <c r="E55" s="74">
        <v>0</v>
      </c>
      <c r="F55" s="74">
        <v>0</v>
      </c>
      <c r="G55" s="75">
        <f t="shared" si="15"/>
        <v>0</v>
      </c>
      <c r="H55" s="76">
        <v>0</v>
      </c>
      <c r="I55" s="99">
        <v>0</v>
      </c>
    </row>
    <row r="56" spans="1:9" ht="15.6" x14ac:dyDescent="0.3">
      <c r="A56" s="98" t="s">
        <v>33</v>
      </c>
      <c r="B56" s="91">
        <v>0</v>
      </c>
      <c r="C56" s="74">
        <v>0</v>
      </c>
      <c r="D56" s="74">
        <v>0</v>
      </c>
      <c r="E56" s="74">
        <v>0</v>
      </c>
      <c r="F56" s="74">
        <v>0</v>
      </c>
      <c r="G56" s="75">
        <f t="shared" si="15"/>
        <v>0</v>
      </c>
      <c r="H56" s="76">
        <v>0</v>
      </c>
      <c r="I56" s="99">
        <v>0</v>
      </c>
    </row>
    <row r="57" spans="1:9" ht="15.6" x14ac:dyDescent="0.3">
      <c r="A57" s="98" t="s">
        <v>53</v>
      </c>
      <c r="B57" s="91">
        <v>2</v>
      </c>
      <c r="C57" s="74">
        <v>3</v>
      </c>
      <c r="D57" s="74">
        <v>3</v>
      </c>
      <c r="E57" s="74">
        <v>0</v>
      </c>
      <c r="F57" s="74">
        <v>0</v>
      </c>
      <c r="G57" s="75">
        <f t="shared" si="15"/>
        <v>-1</v>
      </c>
      <c r="H57" s="76">
        <v>0</v>
      </c>
      <c r="I57" s="99">
        <v>2</v>
      </c>
    </row>
    <row r="58" spans="1:9" ht="15.6" customHeight="1" x14ac:dyDescent="0.3">
      <c r="A58" s="98" t="s">
        <v>18</v>
      </c>
      <c r="B58" s="91">
        <v>0</v>
      </c>
      <c r="C58" s="74">
        <v>0</v>
      </c>
      <c r="D58" s="74">
        <v>0</v>
      </c>
      <c r="E58" s="74">
        <v>0</v>
      </c>
      <c r="F58" s="74">
        <v>0</v>
      </c>
      <c r="G58" s="75">
        <f t="shared" si="15"/>
        <v>0</v>
      </c>
      <c r="H58" s="76">
        <v>0</v>
      </c>
      <c r="I58" s="99">
        <v>0</v>
      </c>
    </row>
    <row r="59" spans="1:9" ht="18" x14ac:dyDescent="0.35">
      <c r="A59" s="97" t="s">
        <v>6</v>
      </c>
      <c r="B59" s="93">
        <f t="shared" ref="B59:I59" si="16">SUM(B42,B50)</f>
        <v>482</v>
      </c>
      <c r="C59" s="55">
        <f t="shared" si="16"/>
        <v>479</v>
      </c>
      <c r="D59" s="55">
        <f t="shared" si="16"/>
        <v>475</v>
      </c>
      <c r="E59" s="55">
        <f t="shared" si="16"/>
        <v>0</v>
      </c>
      <c r="F59" s="55">
        <f t="shared" si="16"/>
        <v>1</v>
      </c>
      <c r="G59" s="55">
        <f t="shared" si="16"/>
        <v>2</v>
      </c>
      <c r="H59" s="55">
        <f t="shared" si="16"/>
        <v>1</v>
      </c>
      <c r="I59" s="56">
        <f t="shared" si="16"/>
        <v>493</v>
      </c>
    </row>
    <row r="60" spans="1:9" ht="23.4" customHeight="1" x14ac:dyDescent="0.25">
      <c r="A60" s="27" t="s">
        <v>12</v>
      </c>
      <c r="B60" s="12"/>
      <c r="C60" s="12"/>
      <c r="D60" s="12"/>
      <c r="E60" s="12"/>
      <c r="F60" s="12"/>
      <c r="G60" s="12"/>
      <c r="H60" s="13"/>
      <c r="I60" s="32"/>
    </row>
    <row r="61" spans="1:9" ht="18" x14ac:dyDescent="0.35">
      <c r="A61" s="58" t="s">
        <v>37</v>
      </c>
      <c r="B61" s="49">
        <f t="shared" ref="B61:I61" si="17">SUM(B62:B65)</f>
        <v>2761</v>
      </c>
      <c r="C61" s="49">
        <f t="shared" si="17"/>
        <v>2828</v>
      </c>
      <c r="D61" s="49">
        <f t="shared" si="17"/>
        <v>2820</v>
      </c>
      <c r="E61" s="49">
        <f t="shared" si="17"/>
        <v>0</v>
      </c>
      <c r="F61" s="49">
        <f t="shared" si="17"/>
        <v>0</v>
      </c>
      <c r="G61" s="49">
        <f t="shared" si="17"/>
        <v>-67</v>
      </c>
      <c r="H61" s="49">
        <f t="shared" si="17"/>
        <v>2</v>
      </c>
      <c r="I61" s="52">
        <f t="shared" si="17"/>
        <v>2781</v>
      </c>
    </row>
    <row r="62" spans="1:9" ht="15.6" x14ac:dyDescent="0.3">
      <c r="A62" s="98" t="s">
        <v>38</v>
      </c>
      <c r="B62" s="73">
        <v>2481</v>
      </c>
      <c r="C62" s="74">
        <v>2571</v>
      </c>
      <c r="D62" s="74">
        <v>2564</v>
      </c>
      <c r="E62" s="74">
        <v>0</v>
      </c>
      <c r="F62" s="74">
        <v>0</v>
      </c>
      <c r="G62" s="75">
        <f>SUM(B62-(C62+F62))</f>
        <v>-90</v>
      </c>
      <c r="H62" s="76">
        <v>1</v>
      </c>
      <c r="I62" s="99">
        <v>2481</v>
      </c>
    </row>
    <row r="63" spans="1:9" ht="15.6" x14ac:dyDescent="0.3">
      <c r="A63" s="98" t="s">
        <v>52</v>
      </c>
      <c r="B63" s="73">
        <v>128</v>
      </c>
      <c r="C63" s="74">
        <v>128</v>
      </c>
      <c r="D63" s="74">
        <v>127</v>
      </c>
      <c r="E63" s="74">
        <v>0</v>
      </c>
      <c r="F63" s="74">
        <v>0</v>
      </c>
      <c r="G63" s="75">
        <f t="shared" ref="G63:G65" si="18">SUM(B63-(C63+F63))</f>
        <v>0</v>
      </c>
      <c r="H63" s="76">
        <v>1</v>
      </c>
      <c r="I63" s="99">
        <v>128</v>
      </c>
    </row>
    <row r="64" spans="1:9" ht="15.6" x14ac:dyDescent="0.3">
      <c r="A64" s="104" t="s">
        <v>13</v>
      </c>
      <c r="B64" s="73">
        <v>24</v>
      </c>
      <c r="C64" s="74">
        <v>26</v>
      </c>
      <c r="D64" s="74">
        <v>26</v>
      </c>
      <c r="E64" s="74">
        <v>0</v>
      </c>
      <c r="F64" s="74">
        <v>0</v>
      </c>
      <c r="G64" s="75">
        <f t="shared" si="18"/>
        <v>-2</v>
      </c>
      <c r="H64" s="76">
        <v>0</v>
      </c>
      <c r="I64" s="99">
        <v>44</v>
      </c>
    </row>
    <row r="65" spans="1:11" ht="15.6" x14ac:dyDescent="0.3">
      <c r="A65" s="98" t="s">
        <v>51</v>
      </c>
      <c r="B65" s="73">
        <v>128</v>
      </c>
      <c r="C65" s="74">
        <v>103</v>
      </c>
      <c r="D65" s="74">
        <v>103</v>
      </c>
      <c r="E65" s="74">
        <v>0</v>
      </c>
      <c r="F65" s="74">
        <v>0</v>
      </c>
      <c r="G65" s="75">
        <f t="shared" si="18"/>
        <v>25</v>
      </c>
      <c r="H65" s="76">
        <v>0</v>
      </c>
      <c r="I65" s="99">
        <v>128</v>
      </c>
    </row>
    <row r="66" spans="1:11" ht="18" x14ac:dyDescent="0.35">
      <c r="A66" s="97" t="s">
        <v>36</v>
      </c>
      <c r="B66" s="60">
        <f t="shared" ref="B66:I66" si="19">SUM(B67:B77)</f>
        <v>1229</v>
      </c>
      <c r="C66" s="60">
        <f t="shared" si="19"/>
        <v>1102</v>
      </c>
      <c r="D66" s="60">
        <f t="shared" si="19"/>
        <v>1099</v>
      </c>
      <c r="E66" s="60">
        <f t="shared" si="19"/>
        <v>24</v>
      </c>
      <c r="F66" s="60">
        <f t="shared" si="19"/>
        <v>15</v>
      </c>
      <c r="G66" s="60">
        <f t="shared" si="19"/>
        <v>112</v>
      </c>
      <c r="H66" s="60">
        <f t="shared" si="19"/>
        <v>0</v>
      </c>
      <c r="I66" s="108">
        <f t="shared" si="19"/>
        <v>1434</v>
      </c>
    </row>
    <row r="67" spans="1:11" ht="15.6" x14ac:dyDescent="0.3">
      <c r="A67" s="98" t="s">
        <v>25</v>
      </c>
      <c r="B67" s="79">
        <v>48</v>
      </c>
      <c r="C67" s="80">
        <v>45</v>
      </c>
      <c r="D67" s="80">
        <v>45</v>
      </c>
      <c r="E67" s="80">
        <v>0</v>
      </c>
      <c r="F67" s="80">
        <v>0</v>
      </c>
      <c r="G67" s="89">
        <f t="shared" ref="G67:G77" si="20">SUM(B67-(C67+F67))</f>
        <v>3</v>
      </c>
      <c r="H67" s="82">
        <v>0</v>
      </c>
      <c r="I67" s="107">
        <v>68</v>
      </c>
    </row>
    <row r="68" spans="1:11" ht="15.6" x14ac:dyDescent="0.3">
      <c r="A68" s="98" t="s">
        <v>32</v>
      </c>
      <c r="B68" s="73">
        <v>132</v>
      </c>
      <c r="C68" s="80">
        <v>103</v>
      </c>
      <c r="D68" s="74">
        <v>102</v>
      </c>
      <c r="E68" s="74">
        <v>0</v>
      </c>
      <c r="F68" s="74">
        <v>2</v>
      </c>
      <c r="G68" s="89">
        <f t="shared" si="20"/>
        <v>27</v>
      </c>
      <c r="H68" s="76">
        <v>0</v>
      </c>
      <c r="I68" s="99">
        <v>132</v>
      </c>
    </row>
    <row r="69" spans="1:11" ht="15.6" customHeight="1" x14ac:dyDescent="0.3">
      <c r="A69" s="98" t="s">
        <v>27</v>
      </c>
      <c r="B69" s="73">
        <v>76</v>
      </c>
      <c r="C69" s="80">
        <v>57</v>
      </c>
      <c r="D69" s="74">
        <v>57</v>
      </c>
      <c r="E69" s="74">
        <v>0</v>
      </c>
      <c r="F69" s="74">
        <v>6</v>
      </c>
      <c r="G69" s="89">
        <f t="shared" si="20"/>
        <v>13</v>
      </c>
      <c r="H69" s="76">
        <v>0</v>
      </c>
      <c r="I69" s="99">
        <v>76</v>
      </c>
    </row>
    <row r="70" spans="1:11" s="3" customFormat="1" ht="15.6" x14ac:dyDescent="0.3">
      <c r="A70" s="98" t="s">
        <v>16</v>
      </c>
      <c r="B70" s="79">
        <v>82</v>
      </c>
      <c r="C70" s="80">
        <v>42</v>
      </c>
      <c r="D70" s="80">
        <v>42</v>
      </c>
      <c r="E70" s="80">
        <v>0</v>
      </c>
      <c r="F70" s="80">
        <v>0</v>
      </c>
      <c r="G70" s="89">
        <f t="shared" si="20"/>
        <v>40</v>
      </c>
      <c r="H70" s="82">
        <v>0</v>
      </c>
      <c r="I70" s="107">
        <v>82</v>
      </c>
    </row>
    <row r="71" spans="1:11" ht="15.6" x14ac:dyDescent="0.3">
      <c r="A71" s="98" t="s">
        <v>13</v>
      </c>
      <c r="B71" s="79">
        <v>10</v>
      </c>
      <c r="C71" s="80">
        <v>13</v>
      </c>
      <c r="D71" s="80">
        <v>13</v>
      </c>
      <c r="E71" s="80">
        <v>0</v>
      </c>
      <c r="F71" s="80">
        <v>2</v>
      </c>
      <c r="G71" s="89">
        <f t="shared" si="20"/>
        <v>-5</v>
      </c>
      <c r="H71" s="82">
        <v>0</v>
      </c>
      <c r="I71" s="107">
        <v>20</v>
      </c>
    </row>
    <row r="72" spans="1:11" ht="15.6" x14ac:dyDescent="0.3">
      <c r="A72" s="98" t="s">
        <v>19</v>
      </c>
      <c r="B72" s="79">
        <v>0</v>
      </c>
      <c r="C72" s="80">
        <v>78</v>
      </c>
      <c r="D72" s="80">
        <v>78</v>
      </c>
      <c r="E72" s="80">
        <v>0</v>
      </c>
      <c r="F72" s="80">
        <v>0</v>
      </c>
      <c r="G72" s="89">
        <f t="shared" si="20"/>
        <v>-78</v>
      </c>
      <c r="H72" s="82">
        <v>0</v>
      </c>
      <c r="I72" s="107">
        <v>171</v>
      </c>
    </row>
    <row r="73" spans="1:11" ht="15.6" x14ac:dyDescent="0.3">
      <c r="A73" s="98" t="s">
        <v>17</v>
      </c>
      <c r="B73" s="79">
        <v>395</v>
      </c>
      <c r="C73" s="80">
        <v>386</v>
      </c>
      <c r="D73" s="80">
        <v>386</v>
      </c>
      <c r="E73" s="80">
        <v>24</v>
      </c>
      <c r="F73" s="80">
        <v>4</v>
      </c>
      <c r="G73" s="89">
        <f t="shared" si="20"/>
        <v>5</v>
      </c>
      <c r="H73" s="82">
        <v>0</v>
      </c>
      <c r="I73" s="107">
        <v>395</v>
      </c>
    </row>
    <row r="74" spans="1:11" ht="15.6" x14ac:dyDescent="0.3">
      <c r="A74" s="98" t="s">
        <v>57</v>
      </c>
      <c r="B74" s="79">
        <v>0</v>
      </c>
      <c r="C74" s="80">
        <v>0</v>
      </c>
      <c r="D74" s="80">
        <v>0</v>
      </c>
      <c r="E74" s="80">
        <v>0</v>
      </c>
      <c r="F74" s="80">
        <v>0</v>
      </c>
      <c r="G74" s="89">
        <f t="shared" si="20"/>
        <v>0</v>
      </c>
      <c r="H74" s="82">
        <v>0</v>
      </c>
      <c r="I74" s="107">
        <v>0</v>
      </c>
    </row>
    <row r="75" spans="1:11" ht="15.6" x14ac:dyDescent="0.3">
      <c r="A75" s="98" t="s">
        <v>33</v>
      </c>
      <c r="B75" s="79">
        <v>0</v>
      </c>
      <c r="C75" s="80">
        <v>20</v>
      </c>
      <c r="D75" s="80">
        <v>20</v>
      </c>
      <c r="E75" s="80">
        <v>0</v>
      </c>
      <c r="F75" s="80">
        <v>0</v>
      </c>
      <c r="G75" s="89">
        <f t="shared" si="20"/>
        <v>-20</v>
      </c>
      <c r="H75" s="82">
        <v>0</v>
      </c>
      <c r="I75" s="107">
        <v>0</v>
      </c>
      <c r="K75" s="23"/>
    </row>
    <row r="76" spans="1:11" ht="15.6" x14ac:dyDescent="0.3">
      <c r="A76" s="104" t="s">
        <v>53</v>
      </c>
      <c r="B76" s="79">
        <v>90</v>
      </c>
      <c r="C76" s="80">
        <v>83</v>
      </c>
      <c r="D76" s="80">
        <v>82</v>
      </c>
      <c r="E76" s="80">
        <v>0</v>
      </c>
      <c r="F76" s="80">
        <v>1</v>
      </c>
      <c r="G76" s="89">
        <f t="shared" si="20"/>
        <v>6</v>
      </c>
      <c r="H76" s="82">
        <v>0</v>
      </c>
      <c r="I76" s="107">
        <v>94</v>
      </c>
    </row>
    <row r="77" spans="1:11" ht="15.6" x14ac:dyDescent="0.3">
      <c r="A77" s="98" t="s">
        <v>18</v>
      </c>
      <c r="B77" s="79">
        <v>396</v>
      </c>
      <c r="C77" s="80">
        <v>275</v>
      </c>
      <c r="D77" s="80">
        <v>274</v>
      </c>
      <c r="E77" s="80">
        <v>0</v>
      </c>
      <c r="F77" s="80">
        <v>0</v>
      </c>
      <c r="G77" s="89">
        <f t="shared" si="20"/>
        <v>121</v>
      </c>
      <c r="H77" s="82">
        <v>0</v>
      </c>
      <c r="I77" s="107">
        <v>396</v>
      </c>
    </row>
    <row r="78" spans="1:11" ht="18" customHeight="1" x14ac:dyDescent="0.35">
      <c r="A78" s="54" t="s">
        <v>5</v>
      </c>
      <c r="B78" s="55">
        <f t="shared" ref="B78:I78" si="21">SUM(B61,B66)</f>
        <v>3990</v>
      </c>
      <c r="C78" s="55">
        <f t="shared" si="21"/>
        <v>3930</v>
      </c>
      <c r="D78" s="55">
        <f t="shared" si="21"/>
        <v>3919</v>
      </c>
      <c r="E78" s="55">
        <f t="shared" si="21"/>
        <v>24</v>
      </c>
      <c r="F78" s="55">
        <f t="shared" si="21"/>
        <v>15</v>
      </c>
      <c r="G78" s="55">
        <f t="shared" si="21"/>
        <v>45</v>
      </c>
      <c r="H78" s="55">
        <f t="shared" si="21"/>
        <v>2</v>
      </c>
      <c r="I78" s="56">
        <f t="shared" si="21"/>
        <v>4215</v>
      </c>
    </row>
    <row r="79" spans="1:11" ht="18" x14ac:dyDescent="0.35">
      <c r="A79" s="105" t="s">
        <v>81</v>
      </c>
      <c r="B79" s="94">
        <f>SUM(B7,B21,B42,B61)</f>
        <v>5520</v>
      </c>
      <c r="C79" s="94">
        <f t="shared" ref="C79:I79" si="22">SUM(C7,C21,C42,C61)</f>
        <v>5372</v>
      </c>
      <c r="D79" s="94">
        <f t="shared" si="22"/>
        <v>5253</v>
      </c>
      <c r="E79" s="94">
        <f t="shared" si="22"/>
        <v>0</v>
      </c>
      <c r="F79" s="94">
        <f t="shared" si="22"/>
        <v>0</v>
      </c>
      <c r="G79" s="94">
        <f t="shared" si="22"/>
        <v>148</v>
      </c>
      <c r="H79" s="94">
        <f t="shared" si="22"/>
        <v>8</v>
      </c>
      <c r="I79" s="94">
        <f t="shared" si="22"/>
        <v>5559</v>
      </c>
    </row>
    <row r="80" spans="1:11" ht="18" x14ac:dyDescent="0.35">
      <c r="A80" s="105" t="s">
        <v>83</v>
      </c>
      <c r="B80" s="94">
        <f>SUM(B10,B27,B50,B66)</f>
        <v>2309</v>
      </c>
      <c r="C80" s="94">
        <f t="shared" ref="C80:I80" si="23">SUM(C10,C27,C50,C66)</f>
        <v>2275</v>
      </c>
      <c r="D80" s="94">
        <f t="shared" si="23"/>
        <v>2368</v>
      </c>
      <c r="E80" s="94">
        <f t="shared" si="23"/>
        <v>24</v>
      </c>
      <c r="F80" s="94">
        <f t="shared" si="23"/>
        <v>22</v>
      </c>
      <c r="G80" s="94">
        <f t="shared" si="23"/>
        <v>12</v>
      </c>
      <c r="H80" s="94">
        <f t="shared" si="23"/>
        <v>2</v>
      </c>
      <c r="I80" s="94">
        <f t="shared" si="23"/>
        <v>2908</v>
      </c>
    </row>
    <row r="81" spans="1:10" s="6" customFormat="1" ht="25.05" customHeight="1" thickBot="1" x14ac:dyDescent="0.3">
      <c r="A81" s="106" t="s">
        <v>28</v>
      </c>
      <c r="B81" s="95">
        <f>SUM(B19,B40,B59,B78)</f>
        <v>7829</v>
      </c>
      <c r="C81" s="95">
        <f t="shared" ref="C81:I81" si="24">SUM(C19,C40,C59,C78)</f>
        <v>7647</v>
      </c>
      <c r="D81" s="95">
        <f t="shared" si="24"/>
        <v>7621</v>
      </c>
      <c r="E81" s="95">
        <f t="shared" si="24"/>
        <v>24</v>
      </c>
      <c r="F81" s="95">
        <f t="shared" si="24"/>
        <v>22</v>
      </c>
      <c r="G81" s="95">
        <f t="shared" si="24"/>
        <v>160</v>
      </c>
      <c r="H81" s="95">
        <f t="shared" si="24"/>
        <v>10</v>
      </c>
      <c r="I81" s="95">
        <f t="shared" si="24"/>
        <v>8467</v>
      </c>
    </row>
    <row r="82" spans="1:10" s="6" customFormat="1" ht="25.05" customHeight="1" x14ac:dyDescent="0.25">
      <c r="A82" s="35"/>
      <c r="B82" s="22"/>
      <c r="D82" s="22"/>
      <c r="E82" s="22"/>
      <c r="F82" s="22"/>
      <c r="G82" s="22"/>
      <c r="H82" s="22"/>
      <c r="I82" s="37"/>
      <c r="J82" s="36"/>
    </row>
    <row r="83" spans="1:10" s="6" customFormat="1" ht="21" customHeight="1" thickBot="1" x14ac:dyDescent="0.3">
      <c r="A83" s="38"/>
      <c r="B83" s="39"/>
      <c r="C83" s="62" t="s">
        <v>50</v>
      </c>
      <c r="D83" s="64">
        <v>45560</v>
      </c>
      <c r="E83" s="39"/>
      <c r="F83" s="39"/>
      <c r="G83" s="39"/>
      <c r="H83" s="39"/>
      <c r="I83" s="40"/>
      <c r="J83" s="36"/>
    </row>
    <row r="84" spans="1:10" s="6" customFormat="1" ht="34.950000000000003" customHeight="1" x14ac:dyDescent="0.25">
      <c r="A84" s="24" t="s">
        <v>1</v>
      </c>
      <c r="B84" s="25" t="s">
        <v>41</v>
      </c>
      <c r="C84" s="25" t="s">
        <v>42</v>
      </c>
      <c r="D84" s="25" t="s">
        <v>43</v>
      </c>
      <c r="E84" s="25" t="s">
        <v>54</v>
      </c>
      <c r="F84" s="25" t="s">
        <v>44</v>
      </c>
      <c r="G84" s="25" t="s">
        <v>45</v>
      </c>
      <c r="H84" s="25" t="s">
        <v>46</v>
      </c>
      <c r="I84" s="26" t="s">
        <v>62</v>
      </c>
    </row>
    <row r="85" spans="1:10" ht="18" customHeight="1" x14ac:dyDescent="0.25">
      <c r="A85" s="121" t="s">
        <v>64</v>
      </c>
      <c r="B85" s="122"/>
      <c r="C85" s="122"/>
      <c r="D85" s="122"/>
      <c r="E85" s="122"/>
      <c r="F85" s="122"/>
      <c r="G85" s="122"/>
      <c r="H85" s="122"/>
      <c r="I85" s="123"/>
    </row>
    <row r="86" spans="1:10" s="7" customFormat="1" ht="23.4" customHeight="1" x14ac:dyDescent="0.25">
      <c r="A86" s="30" t="s">
        <v>8</v>
      </c>
      <c r="B86" s="18"/>
      <c r="C86" s="18"/>
      <c r="D86" s="18"/>
      <c r="E86" s="18"/>
      <c r="F86" s="18"/>
      <c r="G86" s="18"/>
      <c r="H86" s="19"/>
      <c r="I86" s="31"/>
    </row>
    <row r="87" spans="1:10" ht="18" x14ac:dyDescent="0.35">
      <c r="A87" s="97" t="s">
        <v>37</v>
      </c>
      <c r="B87" s="90">
        <f>SUM(B88:B89)</f>
        <v>1344</v>
      </c>
      <c r="C87" s="49">
        <f>SUM(C88:C89)</f>
        <v>1276</v>
      </c>
      <c r="D87" s="49">
        <f t="shared" ref="D87:F87" si="25">SUM(D88:D89)</f>
        <v>1275</v>
      </c>
      <c r="E87" s="49">
        <f t="shared" si="25"/>
        <v>0</v>
      </c>
      <c r="F87" s="49">
        <f t="shared" si="25"/>
        <v>0</v>
      </c>
      <c r="G87" s="49">
        <f>SUM(G88:G89)</f>
        <v>68</v>
      </c>
      <c r="H87" s="51">
        <f>SUM(H88:H89)</f>
        <v>3</v>
      </c>
      <c r="I87" s="52">
        <f>SUM(I88:I89)</f>
        <v>1354</v>
      </c>
    </row>
    <row r="88" spans="1:10" ht="15.6" x14ac:dyDescent="0.3">
      <c r="A88" s="98" t="s">
        <v>38</v>
      </c>
      <c r="B88" s="91">
        <v>1344</v>
      </c>
      <c r="C88" s="74">
        <v>1272</v>
      </c>
      <c r="D88" s="74">
        <v>1271</v>
      </c>
      <c r="E88" s="74">
        <v>0</v>
      </c>
      <c r="F88" s="74">
        <v>0</v>
      </c>
      <c r="G88" s="75">
        <f>SUM(B88-(C88+F88))</f>
        <v>72</v>
      </c>
      <c r="H88" s="76">
        <v>3</v>
      </c>
      <c r="I88" s="99">
        <v>1344</v>
      </c>
    </row>
    <row r="89" spans="1:10" ht="15.6" x14ac:dyDescent="0.3">
      <c r="A89" s="98" t="s">
        <v>13</v>
      </c>
      <c r="B89" s="91">
        <v>0</v>
      </c>
      <c r="C89" s="74">
        <v>4</v>
      </c>
      <c r="D89" s="74">
        <v>4</v>
      </c>
      <c r="E89" s="74">
        <v>0</v>
      </c>
      <c r="F89" s="74">
        <v>0</v>
      </c>
      <c r="G89" s="75">
        <f>SUM(B89-(C89+F89))</f>
        <v>-4</v>
      </c>
      <c r="H89" s="76">
        <v>0</v>
      </c>
      <c r="I89" s="99">
        <v>10</v>
      </c>
    </row>
    <row r="90" spans="1:10" ht="18" x14ac:dyDescent="0.35">
      <c r="A90" s="97" t="s">
        <v>36</v>
      </c>
      <c r="B90" s="92">
        <f t="shared" ref="B90:I90" si="26">SUM(B91:B97)</f>
        <v>130</v>
      </c>
      <c r="C90" s="50">
        <f t="shared" si="26"/>
        <v>195</v>
      </c>
      <c r="D90" s="50">
        <f t="shared" si="26"/>
        <v>195</v>
      </c>
      <c r="E90" s="50">
        <f t="shared" si="26"/>
        <v>136</v>
      </c>
      <c r="F90" s="50">
        <f t="shared" si="26"/>
        <v>0</v>
      </c>
      <c r="G90" s="50">
        <f t="shared" si="26"/>
        <v>-65</v>
      </c>
      <c r="H90" s="50">
        <f t="shared" si="26"/>
        <v>0</v>
      </c>
      <c r="I90" s="100">
        <f t="shared" si="26"/>
        <v>209</v>
      </c>
    </row>
    <row r="91" spans="1:10" ht="15.6" x14ac:dyDescent="0.3">
      <c r="A91" s="98" t="s">
        <v>16</v>
      </c>
      <c r="B91" s="91">
        <v>26</v>
      </c>
      <c r="C91" s="74">
        <v>45</v>
      </c>
      <c r="D91" s="74">
        <v>45</v>
      </c>
      <c r="E91" s="74">
        <v>45</v>
      </c>
      <c r="F91" s="74">
        <v>0</v>
      </c>
      <c r="G91" s="75">
        <f t="shared" ref="G91:G97" si="27">SUM(B91-(C91+F91))</f>
        <v>-19</v>
      </c>
      <c r="H91" s="76">
        <v>0</v>
      </c>
      <c r="I91" s="99">
        <v>26</v>
      </c>
    </row>
    <row r="92" spans="1:10" ht="15.6" x14ac:dyDescent="0.3">
      <c r="A92" s="98" t="s">
        <v>19</v>
      </c>
      <c r="B92" s="91">
        <v>0</v>
      </c>
      <c r="C92" s="74">
        <v>24</v>
      </c>
      <c r="D92" s="74">
        <v>24</v>
      </c>
      <c r="E92" s="74">
        <v>24</v>
      </c>
      <c r="F92" s="74">
        <v>0</v>
      </c>
      <c r="G92" s="75">
        <f t="shared" si="27"/>
        <v>-24</v>
      </c>
      <c r="H92" s="76">
        <v>0</v>
      </c>
      <c r="I92" s="99">
        <v>24</v>
      </c>
    </row>
    <row r="93" spans="1:10" ht="15.6" x14ac:dyDescent="0.3">
      <c r="A93" s="98" t="s">
        <v>17</v>
      </c>
      <c r="B93" s="91">
        <v>26</v>
      </c>
      <c r="C93" s="74">
        <v>66</v>
      </c>
      <c r="D93" s="74">
        <v>66</v>
      </c>
      <c r="E93" s="74">
        <v>66</v>
      </c>
      <c r="F93" s="74">
        <v>0</v>
      </c>
      <c r="G93" s="75">
        <f t="shared" si="27"/>
        <v>-40</v>
      </c>
      <c r="H93" s="76">
        <v>0</v>
      </c>
      <c r="I93" s="99">
        <v>26</v>
      </c>
    </row>
    <row r="94" spans="1:10" ht="15.6" x14ac:dyDescent="0.3">
      <c r="A94" s="98" t="s">
        <v>57</v>
      </c>
      <c r="B94" s="91">
        <v>0</v>
      </c>
      <c r="C94" s="74">
        <v>1</v>
      </c>
      <c r="D94" s="74">
        <v>1</v>
      </c>
      <c r="E94" s="74">
        <v>1</v>
      </c>
      <c r="F94" s="74">
        <v>0</v>
      </c>
      <c r="G94" s="75">
        <f t="shared" ref="G94" si="28">SUM(B94-(C94+F94))</f>
        <v>-1</v>
      </c>
      <c r="H94" s="76">
        <v>0</v>
      </c>
      <c r="I94" s="99">
        <v>0</v>
      </c>
    </row>
    <row r="95" spans="1:10" ht="15.6" x14ac:dyDescent="0.3">
      <c r="A95" s="98" t="s">
        <v>33</v>
      </c>
      <c r="B95" s="91">
        <v>0</v>
      </c>
      <c r="C95" s="74">
        <v>0</v>
      </c>
      <c r="D95" s="74">
        <v>0</v>
      </c>
      <c r="E95" s="74">
        <v>0</v>
      </c>
      <c r="F95" s="74">
        <v>0</v>
      </c>
      <c r="G95" s="75">
        <f t="shared" si="27"/>
        <v>0</v>
      </c>
      <c r="H95" s="76">
        <v>0</v>
      </c>
      <c r="I95" s="99">
        <v>26</v>
      </c>
    </row>
    <row r="96" spans="1:10" ht="15.6" x14ac:dyDescent="0.3">
      <c r="A96" s="98" t="s">
        <v>53</v>
      </c>
      <c r="B96" s="91">
        <v>0</v>
      </c>
      <c r="C96" s="74">
        <v>0</v>
      </c>
      <c r="D96" s="74">
        <v>0</v>
      </c>
      <c r="E96" s="74">
        <v>0</v>
      </c>
      <c r="F96" s="74">
        <v>0</v>
      </c>
      <c r="G96" s="75">
        <f t="shared" si="27"/>
        <v>0</v>
      </c>
      <c r="H96" s="76">
        <v>0</v>
      </c>
      <c r="I96" s="99">
        <v>3</v>
      </c>
    </row>
    <row r="97" spans="1:9" ht="15.6" x14ac:dyDescent="0.3">
      <c r="A97" s="98" t="s">
        <v>18</v>
      </c>
      <c r="B97" s="91">
        <v>78</v>
      </c>
      <c r="C97" s="74">
        <v>59</v>
      </c>
      <c r="D97" s="74">
        <v>59</v>
      </c>
      <c r="E97" s="74">
        <v>0</v>
      </c>
      <c r="F97" s="74">
        <v>0</v>
      </c>
      <c r="G97" s="75">
        <f t="shared" si="27"/>
        <v>19</v>
      </c>
      <c r="H97" s="76">
        <v>0</v>
      </c>
      <c r="I97" s="99">
        <v>104</v>
      </c>
    </row>
    <row r="98" spans="1:9" ht="18" x14ac:dyDescent="0.35">
      <c r="A98" s="101" t="s">
        <v>22</v>
      </c>
      <c r="B98" s="93">
        <f t="shared" ref="B98:I98" si="29">SUM(B87,B90)</f>
        <v>1474</v>
      </c>
      <c r="C98" s="55">
        <f t="shared" si="29"/>
        <v>1471</v>
      </c>
      <c r="D98" s="55">
        <f t="shared" si="29"/>
        <v>1470</v>
      </c>
      <c r="E98" s="55">
        <f t="shared" si="29"/>
        <v>136</v>
      </c>
      <c r="F98" s="55">
        <f t="shared" si="29"/>
        <v>0</v>
      </c>
      <c r="G98" s="55">
        <f t="shared" si="29"/>
        <v>3</v>
      </c>
      <c r="H98" s="55">
        <f t="shared" si="29"/>
        <v>3</v>
      </c>
      <c r="I98" s="56">
        <f t="shared" si="29"/>
        <v>1563</v>
      </c>
    </row>
    <row r="99" spans="1:9" ht="23.4" customHeight="1" x14ac:dyDescent="0.25">
      <c r="A99" s="27" t="s">
        <v>20</v>
      </c>
      <c r="B99" s="14"/>
      <c r="C99" s="14"/>
      <c r="D99" s="14"/>
      <c r="E99" s="14"/>
      <c r="F99" s="14"/>
      <c r="G99" s="14"/>
      <c r="H99" s="15"/>
      <c r="I99" s="29"/>
    </row>
    <row r="100" spans="1:9" ht="18" x14ac:dyDescent="0.35">
      <c r="A100" s="53" t="s">
        <v>37</v>
      </c>
      <c r="B100" s="49">
        <f t="shared" ref="B100:I100" si="30">SUM(B101:B107)</f>
        <v>1654</v>
      </c>
      <c r="C100" s="49">
        <f t="shared" si="30"/>
        <v>1503</v>
      </c>
      <c r="D100" s="49">
        <f t="shared" si="30"/>
        <v>1452</v>
      </c>
      <c r="E100" s="49">
        <f t="shared" si="30"/>
        <v>0</v>
      </c>
      <c r="F100" s="49">
        <f t="shared" si="30"/>
        <v>0</v>
      </c>
      <c r="G100" s="49">
        <f t="shared" si="30"/>
        <v>151</v>
      </c>
      <c r="H100" s="49">
        <f t="shared" si="30"/>
        <v>5</v>
      </c>
      <c r="I100" s="52">
        <f t="shared" si="30"/>
        <v>1724</v>
      </c>
    </row>
    <row r="101" spans="1:9" ht="15.6" x14ac:dyDescent="0.3">
      <c r="A101" s="103" t="s">
        <v>38</v>
      </c>
      <c r="B101" s="73">
        <v>1113</v>
      </c>
      <c r="C101" s="74">
        <v>1121</v>
      </c>
      <c r="D101" s="74">
        <v>1075</v>
      </c>
      <c r="E101" s="74">
        <v>0</v>
      </c>
      <c r="F101" s="74">
        <v>0</v>
      </c>
      <c r="G101" s="75">
        <f t="shared" ref="G101:G107" si="31">SUM(B101-(C101+F101))</f>
        <v>-8</v>
      </c>
      <c r="H101" s="76">
        <v>4</v>
      </c>
      <c r="I101" s="99">
        <v>1143</v>
      </c>
    </row>
    <row r="102" spans="1:9" ht="15.6" x14ac:dyDescent="0.3">
      <c r="A102" s="103" t="s">
        <v>52</v>
      </c>
      <c r="B102" s="73">
        <v>69</v>
      </c>
      <c r="C102" s="77">
        <v>67</v>
      </c>
      <c r="D102" s="77">
        <v>61</v>
      </c>
      <c r="E102" s="77">
        <v>0</v>
      </c>
      <c r="F102" s="77">
        <v>0</v>
      </c>
      <c r="G102" s="75">
        <f>SUM(B102-(C102+F102))</f>
        <v>2</v>
      </c>
      <c r="H102" s="78">
        <v>0</v>
      </c>
      <c r="I102" s="99">
        <v>69</v>
      </c>
    </row>
    <row r="103" spans="1:9" ht="15.6" x14ac:dyDescent="0.3">
      <c r="A103" s="103" t="s">
        <v>68</v>
      </c>
      <c r="B103" s="73">
        <v>242</v>
      </c>
      <c r="C103" s="77">
        <v>163</v>
      </c>
      <c r="D103" s="74">
        <v>160</v>
      </c>
      <c r="E103" s="74">
        <v>0</v>
      </c>
      <c r="F103" s="74">
        <v>0</v>
      </c>
      <c r="G103" s="75">
        <f>SUM(B103-(C103+F103))</f>
        <v>79</v>
      </c>
      <c r="H103" s="76">
        <v>0</v>
      </c>
      <c r="I103" s="99">
        <v>242</v>
      </c>
    </row>
    <row r="104" spans="1:9" ht="15.6" x14ac:dyDescent="0.3">
      <c r="A104" s="103" t="s">
        <v>69</v>
      </c>
      <c r="B104" s="73">
        <v>140</v>
      </c>
      <c r="C104" s="77">
        <v>103</v>
      </c>
      <c r="D104" s="74">
        <v>103</v>
      </c>
      <c r="E104" s="74">
        <v>0</v>
      </c>
      <c r="F104" s="74">
        <v>0</v>
      </c>
      <c r="G104" s="75">
        <f>SUM(B104-(C104+F104))</f>
        <v>37</v>
      </c>
      <c r="H104" s="76">
        <v>1</v>
      </c>
      <c r="I104" s="99">
        <v>140</v>
      </c>
    </row>
    <row r="105" spans="1:9" ht="15.6" x14ac:dyDescent="0.3">
      <c r="A105" s="104" t="s">
        <v>13</v>
      </c>
      <c r="B105" s="73">
        <v>0</v>
      </c>
      <c r="C105" s="77">
        <v>0</v>
      </c>
      <c r="D105" s="74">
        <v>6</v>
      </c>
      <c r="E105" s="74">
        <v>0</v>
      </c>
      <c r="F105" s="74">
        <v>0</v>
      </c>
      <c r="G105" s="75">
        <f>SUM(B105-(C105+F105))</f>
        <v>0</v>
      </c>
      <c r="H105" s="76">
        <v>0</v>
      </c>
      <c r="I105" s="99">
        <v>10</v>
      </c>
    </row>
    <row r="106" spans="1:9" ht="15.6" x14ac:dyDescent="0.3">
      <c r="A106" s="104" t="s">
        <v>89</v>
      </c>
      <c r="B106" s="73">
        <v>50</v>
      </c>
      <c r="C106" s="77">
        <v>38</v>
      </c>
      <c r="D106" s="74">
        <v>37</v>
      </c>
      <c r="E106" s="74">
        <v>0</v>
      </c>
      <c r="F106" s="74">
        <v>0</v>
      </c>
      <c r="G106" s="75">
        <f>SUM(B106-(C106+F106))</f>
        <v>12</v>
      </c>
      <c r="H106" s="76">
        <v>0</v>
      </c>
      <c r="I106" s="99">
        <v>60</v>
      </c>
    </row>
    <row r="107" spans="1:9" ht="15.6" x14ac:dyDescent="0.3">
      <c r="A107" s="103" t="s">
        <v>21</v>
      </c>
      <c r="B107" s="73">
        <v>40</v>
      </c>
      <c r="C107" s="77">
        <v>11</v>
      </c>
      <c r="D107" s="74">
        <v>10</v>
      </c>
      <c r="E107" s="74">
        <v>0</v>
      </c>
      <c r="F107" s="74">
        <v>0</v>
      </c>
      <c r="G107" s="75">
        <f t="shared" si="31"/>
        <v>29</v>
      </c>
      <c r="H107" s="76">
        <v>0</v>
      </c>
      <c r="I107" s="99">
        <v>60</v>
      </c>
    </row>
    <row r="108" spans="1:9" ht="18" x14ac:dyDescent="0.35">
      <c r="A108" s="97" t="s">
        <v>36</v>
      </c>
      <c r="B108" s="50">
        <f>SUM(B109:B116)</f>
        <v>148</v>
      </c>
      <c r="C108" s="50">
        <f>SUM(C109:C116)</f>
        <v>150</v>
      </c>
      <c r="D108" s="50">
        <f t="shared" ref="D108:F108" si="32">SUM(D109:D116)</f>
        <v>197</v>
      </c>
      <c r="E108" s="50">
        <f t="shared" si="32"/>
        <v>0</v>
      </c>
      <c r="F108" s="50">
        <f t="shared" si="32"/>
        <v>1</v>
      </c>
      <c r="G108" s="50">
        <f>SUM(G109:G116)</f>
        <v>-3</v>
      </c>
      <c r="H108" s="50">
        <f>SUM(H109:H116)</f>
        <v>0</v>
      </c>
      <c r="I108" s="100">
        <f>SUM(I109:I116)</f>
        <v>202</v>
      </c>
    </row>
    <row r="109" spans="1:9" ht="15.6" x14ac:dyDescent="0.3">
      <c r="A109" s="103" t="s">
        <v>16</v>
      </c>
      <c r="B109" s="73">
        <v>48</v>
      </c>
      <c r="C109" s="74">
        <v>61</v>
      </c>
      <c r="D109" s="74">
        <v>57</v>
      </c>
      <c r="E109" s="74">
        <v>0</v>
      </c>
      <c r="F109" s="74">
        <v>0</v>
      </c>
      <c r="G109" s="75">
        <f t="shared" ref="G109:G116" si="33">SUM(B109-(C109+F109))</f>
        <v>-13</v>
      </c>
      <c r="H109" s="76">
        <v>0</v>
      </c>
      <c r="I109" s="99">
        <v>48</v>
      </c>
    </row>
    <row r="110" spans="1:9" ht="15.6" x14ac:dyDescent="0.3">
      <c r="A110" s="103" t="s">
        <v>13</v>
      </c>
      <c r="B110" s="73">
        <v>0</v>
      </c>
      <c r="C110" s="74">
        <v>0</v>
      </c>
      <c r="D110" s="74">
        <v>1</v>
      </c>
      <c r="E110" s="74">
        <v>0</v>
      </c>
      <c r="F110" s="74">
        <v>0</v>
      </c>
      <c r="G110" s="75">
        <f t="shared" si="33"/>
        <v>0</v>
      </c>
      <c r="H110" s="76">
        <v>0</v>
      </c>
      <c r="I110" s="99">
        <v>2</v>
      </c>
    </row>
    <row r="111" spans="1:9" ht="15.6" x14ac:dyDescent="0.3">
      <c r="A111" s="103" t="s">
        <v>19</v>
      </c>
      <c r="B111" s="73">
        <v>0</v>
      </c>
      <c r="C111" s="74">
        <v>0</v>
      </c>
      <c r="D111" s="77">
        <v>27</v>
      </c>
      <c r="E111" s="77">
        <v>0</v>
      </c>
      <c r="F111" s="77">
        <v>1</v>
      </c>
      <c r="G111" s="75">
        <f t="shared" si="33"/>
        <v>-1</v>
      </c>
      <c r="H111" s="78">
        <v>0</v>
      </c>
      <c r="I111" s="99">
        <v>28</v>
      </c>
    </row>
    <row r="112" spans="1:9" ht="15.6" x14ac:dyDescent="0.3">
      <c r="A112" s="103" t="s">
        <v>17</v>
      </c>
      <c r="B112" s="73">
        <v>52</v>
      </c>
      <c r="C112" s="74">
        <v>52</v>
      </c>
      <c r="D112" s="74">
        <v>46</v>
      </c>
      <c r="E112" s="74">
        <v>0</v>
      </c>
      <c r="F112" s="74">
        <v>0</v>
      </c>
      <c r="G112" s="75">
        <f t="shared" si="33"/>
        <v>0</v>
      </c>
      <c r="H112" s="76">
        <v>0</v>
      </c>
      <c r="I112" s="99">
        <v>52</v>
      </c>
    </row>
    <row r="113" spans="1:9" ht="15.6" x14ac:dyDescent="0.3">
      <c r="A113" s="103" t="s">
        <v>57</v>
      </c>
      <c r="B113" s="73">
        <v>0</v>
      </c>
      <c r="C113" s="74">
        <v>0</v>
      </c>
      <c r="D113" s="77">
        <v>0</v>
      </c>
      <c r="E113" s="77">
        <v>0</v>
      </c>
      <c r="F113" s="77">
        <v>0</v>
      </c>
      <c r="G113" s="75">
        <f t="shared" si="33"/>
        <v>0</v>
      </c>
      <c r="H113" s="78">
        <v>0</v>
      </c>
      <c r="I113" s="99">
        <v>0</v>
      </c>
    </row>
    <row r="114" spans="1:9" ht="15.6" x14ac:dyDescent="0.3">
      <c r="A114" s="103" t="s">
        <v>33</v>
      </c>
      <c r="B114" s="73">
        <v>0</v>
      </c>
      <c r="C114" s="74">
        <v>0</v>
      </c>
      <c r="D114" s="74">
        <v>0</v>
      </c>
      <c r="E114" s="74">
        <v>0</v>
      </c>
      <c r="F114" s="74">
        <v>0</v>
      </c>
      <c r="G114" s="75">
        <f t="shared" si="33"/>
        <v>0</v>
      </c>
      <c r="H114" s="76">
        <v>0</v>
      </c>
      <c r="I114" s="99">
        <v>0</v>
      </c>
    </row>
    <row r="115" spans="1:9" ht="15.6" x14ac:dyDescent="0.3">
      <c r="A115" s="103" t="s">
        <v>53</v>
      </c>
      <c r="B115" s="73">
        <v>0</v>
      </c>
      <c r="C115" s="74">
        <v>0</v>
      </c>
      <c r="D115" s="74">
        <v>31</v>
      </c>
      <c r="E115" s="74">
        <v>0</v>
      </c>
      <c r="F115" s="74">
        <v>0</v>
      </c>
      <c r="G115" s="75">
        <f t="shared" si="33"/>
        <v>0</v>
      </c>
      <c r="H115" s="76">
        <v>0</v>
      </c>
      <c r="I115" s="99">
        <v>24</v>
      </c>
    </row>
    <row r="116" spans="1:9" ht="15.6" x14ac:dyDescent="0.3">
      <c r="A116" s="103" t="s">
        <v>18</v>
      </c>
      <c r="B116" s="73">
        <v>48</v>
      </c>
      <c r="C116" s="74">
        <v>37</v>
      </c>
      <c r="D116" s="74">
        <v>35</v>
      </c>
      <c r="E116" s="74">
        <v>0</v>
      </c>
      <c r="F116" s="74">
        <v>0</v>
      </c>
      <c r="G116" s="75">
        <f t="shared" si="33"/>
        <v>11</v>
      </c>
      <c r="H116" s="76">
        <v>0</v>
      </c>
      <c r="I116" s="99">
        <v>48</v>
      </c>
    </row>
    <row r="117" spans="1:9" ht="18" x14ac:dyDescent="0.35">
      <c r="A117" s="97" t="s">
        <v>39</v>
      </c>
      <c r="B117" s="50">
        <f t="shared" ref="B117:I117" si="34">SUM(B100,B108)</f>
        <v>1802</v>
      </c>
      <c r="C117" s="50">
        <f t="shared" si="34"/>
        <v>1653</v>
      </c>
      <c r="D117" s="50">
        <f t="shared" si="34"/>
        <v>1649</v>
      </c>
      <c r="E117" s="50">
        <f t="shared" si="34"/>
        <v>0</v>
      </c>
      <c r="F117" s="50">
        <f t="shared" si="34"/>
        <v>1</v>
      </c>
      <c r="G117" s="50">
        <f t="shared" si="34"/>
        <v>148</v>
      </c>
      <c r="H117" s="50">
        <f t="shared" si="34"/>
        <v>5</v>
      </c>
      <c r="I117" s="100">
        <f t="shared" si="34"/>
        <v>1926</v>
      </c>
    </row>
    <row r="118" spans="1:9" ht="23.4" x14ac:dyDescent="0.25">
      <c r="A118" s="102" t="s">
        <v>29</v>
      </c>
      <c r="B118" s="14"/>
      <c r="C118" s="14"/>
      <c r="D118" s="14"/>
      <c r="E118" s="14"/>
      <c r="F118" s="14"/>
      <c r="G118" s="14"/>
      <c r="H118" s="15"/>
      <c r="I118" s="29"/>
    </row>
    <row r="119" spans="1:9" ht="18" x14ac:dyDescent="0.35">
      <c r="A119" s="97" t="s">
        <v>37</v>
      </c>
      <c r="B119" s="90">
        <f>SUM(B120:B121)</f>
        <v>1132</v>
      </c>
      <c r="C119" s="49">
        <f>SUM(C120:C121)</f>
        <v>1138</v>
      </c>
      <c r="D119" s="49">
        <f t="shared" ref="D119:H119" si="35">SUM(D120:D121)</f>
        <v>1136</v>
      </c>
      <c r="E119" s="49">
        <f t="shared" si="35"/>
        <v>0</v>
      </c>
      <c r="F119" s="49">
        <f t="shared" si="35"/>
        <v>0</v>
      </c>
      <c r="G119" s="49">
        <f t="shared" si="35"/>
        <v>-6</v>
      </c>
      <c r="H119" s="49">
        <f t="shared" si="35"/>
        <v>8</v>
      </c>
      <c r="I119" s="52">
        <f>SUM(I120:I121)</f>
        <v>1140</v>
      </c>
    </row>
    <row r="120" spans="1:9" ht="15.6" x14ac:dyDescent="0.3">
      <c r="A120" s="98" t="s">
        <v>38</v>
      </c>
      <c r="B120" s="91">
        <v>1132</v>
      </c>
      <c r="C120" s="74">
        <v>1136</v>
      </c>
      <c r="D120" s="74">
        <v>1134</v>
      </c>
      <c r="E120" s="74">
        <v>0</v>
      </c>
      <c r="F120" s="74">
        <v>0</v>
      </c>
      <c r="G120" s="75">
        <f>SUM(B120-(C120+F120))</f>
        <v>-4</v>
      </c>
      <c r="H120" s="76">
        <v>8</v>
      </c>
      <c r="I120" s="99">
        <v>1132</v>
      </c>
    </row>
    <row r="121" spans="1:9" ht="15.6" x14ac:dyDescent="0.3">
      <c r="A121" s="104" t="s">
        <v>13</v>
      </c>
      <c r="B121" s="91">
        <v>0</v>
      </c>
      <c r="C121" s="74">
        <v>2</v>
      </c>
      <c r="D121" s="74">
        <v>2</v>
      </c>
      <c r="E121" s="74">
        <v>0</v>
      </c>
      <c r="F121" s="74">
        <v>0</v>
      </c>
      <c r="G121" s="75">
        <f>SUM(B121-(C121+F121))</f>
        <v>-2</v>
      </c>
      <c r="H121" s="76">
        <v>0</v>
      </c>
      <c r="I121" s="99">
        <v>8</v>
      </c>
    </row>
    <row r="122" spans="1:9" ht="18" x14ac:dyDescent="0.35">
      <c r="A122" s="97" t="s">
        <v>36</v>
      </c>
      <c r="B122" s="92">
        <f t="shared" ref="B122:I122" si="36">SUM(B123:B130)</f>
        <v>182</v>
      </c>
      <c r="C122" s="50">
        <f t="shared" si="36"/>
        <v>181</v>
      </c>
      <c r="D122" s="50">
        <f t="shared" si="36"/>
        <v>181</v>
      </c>
      <c r="E122" s="50">
        <f t="shared" si="36"/>
        <v>0</v>
      </c>
      <c r="F122" s="50">
        <f t="shared" si="36"/>
        <v>6</v>
      </c>
      <c r="G122" s="50">
        <f t="shared" si="36"/>
        <v>-5</v>
      </c>
      <c r="H122" s="50">
        <f t="shared" si="36"/>
        <v>0</v>
      </c>
      <c r="I122" s="100">
        <f t="shared" si="36"/>
        <v>236</v>
      </c>
    </row>
    <row r="123" spans="1:9" ht="15.6" x14ac:dyDescent="0.3">
      <c r="A123" s="98" t="s">
        <v>16</v>
      </c>
      <c r="B123" s="91">
        <v>52</v>
      </c>
      <c r="C123" s="74">
        <v>50</v>
      </c>
      <c r="D123" s="74">
        <v>50</v>
      </c>
      <c r="E123" s="74">
        <v>0</v>
      </c>
      <c r="F123" s="74">
        <v>0</v>
      </c>
      <c r="G123" s="75">
        <f>SUM(B123-(C123+F123))</f>
        <v>2</v>
      </c>
      <c r="H123" s="76">
        <v>0</v>
      </c>
      <c r="I123" s="99">
        <v>52</v>
      </c>
    </row>
    <row r="124" spans="1:9" ht="15.6" x14ac:dyDescent="0.3">
      <c r="A124" s="98" t="s">
        <v>13</v>
      </c>
      <c r="B124" s="91">
        <v>0</v>
      </c>
      <c r="C124" s="74">
        <v>0</v>
      </c>
      <c r="D124" s="74">
        <v>0</v>
      </c>
      <c r="E124" s="74">
        <v>0</v>
      </c>
      <c r="F124" s="74">
        <v>0</v>
      </c>
      <c r="G124" s="75">
        <f t="shared" ref="G124:G130" si="37">SUM(B124-(C124+F124))</f>
        <v>0</v>
      </c>
      <c r="H124" s="76">
        <v>0</v>
      </c>
      <c r="I124" s="99">
        <v>2</v>
      </c>
    </row>
    <row r="125" spans="1:9" ht="15.6" x14ac:dyDescent="0.3">
      <c r="A125" s="98" t="s">
        <v>19</v>
      </c>
      <c r="B125" s="91">
        <v>0</v>
      </c>
      <c r="C125" s="74">
        <v>37</v>
      </c>
      <c r="D125" s="74">
        <v>37</v>
      </c>
      <c r="E125" s="74">
        <v>0</v>
      </c>
      <c r="F125" s="74">
        <v>6</v>
      </c>
      <c r="G125" s="75">
        <f t="shared" si="37"/>
        <v>-43</v>
      </c>
      <c r="H125" s="76">
        <v>0</v>
      </c>
      <c r="I125" s="99">
        <v>52</v>
      </c>
    </row>
    <row r="126" spans="1:9" ht="15.6" x14ac:dyDescent="0.3">
      <c r="A126" s="98" t="s">
        <v>17</v>
      </c>
      <c r="B126" s="91">
        <v>26</v>
      </c>
      <c r="C126" s="74">
        <v>19</v>
      </c>
      <c r="D126" s="74">
        <v>19</v>
      </c>
      <c r="E126" s="74">
        <v>0</v>
      </c>
      <c r="F126" s="74">
        <v>0</v>
      </c>
      <c r="G126" s="75">
        <f t="shared" si="37"/>
        <v>7</v>
      </c>
      <c r="H126" s="76">
        <v>0</v>
      </c>
      <c r="I126" s="99">
        <v>26</v>
      </c>
    </row>
    <row r="127" spans="1:9" ht="15.6" x14ac:dyDescent="0.3">
      <c r="A127" s="98" t="s">
        <v>57</v>
      </c>
      <c r="B127" s="91">
        <v>0</v>
      </c>
      <c r="C127" s="74">
        <v>0</v>
      </c>
      <c r="D127" s="74">
        <v>0</v>
      </c>
      <c r="E127" s="74">
        <v>0</v>
      </c>
      <c r="F127" s="74">
        <v>0</v>
      </c>
      <c r="G127" s="75">
        <f t="shared" si="37"/>
        <v>0</v>
      </c>
      <c r="H127" s="76">
        <v>0</v>
      </c>
      <c r="I127" s="99">
        <v>0</v>
      </c>
    </row>
    <row r="128" spans="1:9" ht="15.6" x14ac:dyDescent="0.3">
      <c r="A128" s="98" t="s">
        <v>33</v>
      </c>
      <c r="B128" s="91">
        <v>0</v>
      </c>
      <c r="C128" s="74">
        <v>3</v>
      </c>
      <c r="D128" s="74">
        <v>3</v>
      </c>
      <c r="E128" s="74">
        <v>0</v>
      </c>
      <c r="F128" s="74">
        <v>0</v>
      </c>
      <c r="G128" s="75">
        <f t="shared" si="37"/>
        <v>-3</v>
      </c>
      <c r="H128" s="76">
        <v>0</v>
      </c>
      <c r="I128" s="99">
        <v>0</v>
      </c>
    </row>
    <row r="129" spans="1:9" ht="15.6" x14ac:dyDescent="0.3">
      <c r="A129" s="98" t="s">
        <v>53</v>
      </c>
      <c r="B129" s="91">
        <v>0</v>
      </c>
      <c r="C129" s="74">
        <v>0</v>
      </c>
      <c r="D129" s="74">
        <v>0</v>
      </c>
      <c r="E129" s="74">
        <v>0</v>
      </c>
      <c r="F129" s="74">
        <v>0</v>
      </c>
      <c r="G129" s="75">
        <f t="shared" si="37"/>
        <v>0</v>
      </c>
      <c r="H129" s="76">
        <v>0</v>
      </c>
      <c r="I129" s="99">
        <v>0</v>
      </c>
    </row>
    <row r="130" spans="1:9" ht="15.6" x14ac:dyDescent="0.3">
      <c r="A130" s="98" t="s">
        <v>18</v>
      </c>
      <c r="B130" s="91">
        <v>104</v>
      </c>
      <c r="C130" s="74">
        <v>72</v>
      </c>
      <c r="D130" s="74">
        <v>72</v>
      </c>
      <c r="E130" s="74">
        <v>0</v>
      </c>
      <c r="F130" s="74">
        <v>0</v>
      </c>
      <c r="G130" s="75">
        <f t="shared" si="37"/>
        <v>32</v>
      </c>
      <c r="H130" s="76">
        <v>0</v>
      </c>
      <c r="I130" s="99">
        <v>104</v>
      </c>
    </row>
    <row r="131" spans="1:9" ht="18" x14ac:dyDescent="0.35">
      <c r="A131" s="97" t="s">
        <v>15</v>
      </c>
      <c r="B131" s="92">
        <f t="shared" ref="B131:I131" si="38">SUM(B119,B122)</f>
        <v>1314</v>
      </c>
      <c r="C131" s="50">
        <f t="shared" si="38"/>
        <v>1319</v>
      </c>
      <c r="D131" s="50">
        <f t="shared" si="38"/>
        <v>1317</v>
      </c>
      <c r="E131" s="50">
        <f t="shared" si="38"/>
        <v>0</v>
      </c>
      <c r="F131" s="50">
        <f t="shared" si="38"/>
        <v>6</v>
      </c>
      <c r="G131" s="50">
        <f t="shared" si="38"/>
        <v>-11</v>
      </c>
      <c r="H131" s="50">
        <f t="shared" si="38"/>
        <v>8</v>
      </c>
      <c r="I131" s="100">
        <f t="shared" si="38"/>
        <v>1376</v>
      </c>
    </row>
    <row r="132" spans="1:9" ht="23.4" x14ac:dyDescent="0.3">
      <c r="A132" s="102" t="s">
        <v>7</v>
      </c>
      <c r="B132" s="16"/>
      <c r="C132" s="16"/>
      <c r="D132" s="16"/>
      <c r="E132" s="16"/>
      <c r="F132" s="16"/>
      <c r="G132" s="16"/>
      <c r="H132" s="17"/>
      <c r="I132" s="28"/>
    </row>
    <row r="133" spans="1:9" ht="18" x14ac:dyDescent="0.35">
      <c r="A133" s="97" t="s">
        <v>37</v>
      </c>
      <c r="B133" s="90">
        <f t="shared" ref="B133:I133" si="39">SUM(B134:B136)</f>
        <v>1678</v>
      </c>
      <c r="C133" s="49">
        <f t="shared" si="39"/>
        <v>1627</v>
      </c>
      <c r="D133" s="49">
        <f t="shared" si="39"/>
        <v>1618</v>
      </c>
      <c r="E133" s="49">
        <f t="shared" si="39"/>
        <v>0</v>
      </c>
      <c r="F133" s="49">
        <f t="shared" si="39"/>
        <v>0</v>
      </c>
      <c r="G133" s="49">
        <f t="shared" si="39"/>
        <v>51</v>
      </c>
      <c r="H133" s="49">
        <f t="shared" si="39"/>
        <v>5</v>
      </c>
      <c r="I133" s="52">
        <f t="shared" si="39"/>
        <v>1689</v>
      </c>
    </row>
    <row r="134" spans="1:9" ht="15.6" x14ac:dyDescent="0.3">
      <c r="A134" s="98" t="s">
        <v>38</v>
      </c>
      <c r="B134" s="91">
        <v>1454</v>
      </c>
      <c r="C134" s="74">
        <v>1430</v>
      </c>
      <c r="D134" s="74">
        <v>1420</v>
      </c>
      <c r="E134" s="74">
        <v>0</v>
      </c>
      <c r="F134" s="74">
        <v>0</v>
      </c>
      <c r="G134" s="75">
        <f>SUM(B134-(C134+F134))</f>
        <v>24</v>
      </c>
      <c r="H134" s="76">
        <v>4</v>
      </c>
      <c r="I134" s="99">
        <v>1454</v>
      </c>
    </row>
    <row r="135" spans="1:9" ht="15.6" x14ac:dyDescent="0.3">
      <c r="A135" s="104" t="s">
        <v>13</v>
      </c>
      <c r="B135" s="91">
        <v>0</v>
      </c>
      <c r="C135" s="74">
        <v>0</v>
      </c>
      <c r="D135" s="74">
        <v>7</v>
      </c>
      <c r="E135" s="74">
        <v>0</v>
      </c>
      <c r="F135" s="74">
        <v>0</v>
      </c>
      <c r="G135" s="75">
        <f>SUM(B135-(C135+F135))</f>
        <v>0</v>
      </c>
      <c r="H135" s="76">
        <v>0</v>
      </c>
      <c r="I135" s="99">
        <v>11</v>
      </c>
    </row>
    <row r="136" spans="1:9" ht="15.6" x14ac:dyDescent="0.3">
      <c r="A136" s="98" t="s">
        <v>26</v>
      </c>
      <c r="B136" s="91">
        <v>224</v>
      </c>
      <c r="C136" s="74">
        <v>197</v>
      </c>
      <c r="D136" s="74">
        <v>191</v>
      </c>
      <c r="E136" s="74">
        <v>0</v>
      </c>
      <c r="F136" s="74">
        <v>0</v>
      </c>
      <c r="G136" s="75">
        <f>SUM(B136-(C136+F136))</f>
        <v>27</v>
      </c>
      <c r="H136" s="76">
        <v>1</v>
      </c>
      <c r="I136" s="99">
        <v>224</v>
      </c>
    </row>
    <row r="137" spans="1:9" ht="18" x14ac:dyDescent="0.35">
      <c r="A137" s="97" t="s">
        <v>36</v>
      </c>
      <c r="B137" s="92">
        <f t="shared" ref="B137:I137" si="40">SUM(B138:B145)</f>
        <v>130</v>
      </c>
      <c r="C137" s="50">
        <f t="shared" si="40"/>
        <v>171</v>
      </c>
      <c r="D137" s="50">
        <f t="shared" si="40"/>
        <v>171</v>
      </c>
      <c r="E137" s="50">
        <f t="shared" si="40"/>
        <v>0</v>
      </c>
      <c r="F137" s="50">
        <f t="shared" si="40"/>
        <v>0</v>
      </c>
      <c r="G137" s="50">
        <f t="shared" si="40"/>
        <v>-41</v>
      </c>
      <c r="H137" s="50">
        <f t="shared" si="40"/>
        <v>0</v>
      </c>
      <c r="I137" s="100">
        <f t="shared" si="40"/>
        <v>206</v>
      </c>
    </row>
    <row r="138" spans="1:9" ht="15.6" x14ac:dyDescent="0.3">
      <c r="A138" s="98" t="s">
        <v>16</v>
      </c>
      <c r="B138" s="91">
        <v>26</v>
      </c>
      <c r="C138" s="74">
        <v>16</v>
      </c>
      <c r="D138" s="74">
        <v>16</v>
      </c>
      <c r="E138" s="74">
        <v>0</v>
      </c>
      <c r="F138" s="74">
        <v>0</v>
      </c>
      <c r="G138" s="75">
        <f t="shared" ref="G138:G145" si="41">SUM(B138-(C138+F138))</f>
        <v>10</v>
      </c>
      <c r="H138" s="76">
        <v>0</v>
      </c>
      <c r="I138" s="99">
        <v>24</v>
      </c>
    </row>
    <row r="139" spans="1:9" ht="15.6" x14ac:dyDescent="0.3">
      <c r="A139" s="98" t="s">
        <v>19</v>
      </c>
      <c r="B139" s="91">
        <v>0</v>
      </c>
      <c r="C139" s="74">
        <v>17</v>
      </c>
      <c r="D139" s="74">
        <v>17</v>
      </c>
      <c r="E139" s="74">
        <v>0</v>
      </c>
      <c r="F139" s="74">
        <v>0</v>
      </c>
      <c r="G139" s="75">
        <f t="shared" si="41"/>
        <v>-17</v>
      </c>
      <c r="H139" s="76">
        <v>0</v>
      </c>
      <c r="I139" s="99">
        <v>12</v>
      </c>
    </row>
    <row r="140" spans="1:9" ht="15.6" x14ac:dyDescent="0.3">
      <c r="A140" s="98" t="s">
        <v>17</v>
      </c>
      <c r="B140" s="91">
        <v>52</v>
      </c>
      <c r="C140" s="74">
        <v>51</v>
      </c>
      <c r="D140" s="74">
        <v>51</v>
      </c>
      <c r="E140" s="74">
        <v>0</v>
      </c>
      <c r="F140" s="74">
        <v>0</v>
      </c>
      <c r="G140" s="75">
        <f t="shared" si="41"/>
        <v>1</v>
      </c>
      <c r="H140" s="76">
        <v>0</v>
      </c>
      <c r="I140" s="99">
        <v>52</v>
      </c>
    </row>
    <row r="141" spans="1:9" ht="15.6" x14ac:dyDescent="0.3">
      <c r="A141" s="98" t="s">
        <v>57</v>
      </c>
      <c r="B141" s="91">
        <v>0</v>
      </c>
      <c r="C141" s="74">
        <v>0</v>
      </c>
      <c r="D141" s="74">
        <v>0</v>
      </c>
      <c r="E141" s="74">
        <v>0</v>
      </c>
      <c r="F141" s="74">
        <v>0</v>
      </c>
      <c r="G141" s="75">
        <f t="shared" ref="G141" si="42">SUM(B141-(C141+F141))</f>
        <v>0</v>
      </c>
      <c r="H141" s="76">
        <v>0</v>
      </c>
      <c r="I141" s="99">
        <v>12</v>
      </c>
    </row>
    <row r="142" spans="1:9" ht="15.6" x14ac:dyDescent="0.3">
      <c r="A142" s="98" t="s">
        <v>26</v>
      </c>
      <c r="B142" s="91">
        <v>0</v>
      </c>
      <c r="C142" s="74">
        <v>12</v>
      </c>
      <c r="D142" s="74">
        <v>12</v>
      </c>
      <c r="E142" s="74">
        <v>0</v>
      </c>
      <c r="F142" s="74">
        <v>0</v>
      </c>
      <c r="G142" s="75">
        <f t="shared" si="41"/>
        <v>-12</v>
      </c>
      <c r="H142" s="76">
        <v>0</v>
      </c>
      <c r="I142" s="99">
        <v>26</v>
      </c>
    </row>
    <row r="143" spans="1:9" ht="15.6" x14ac:dyDescent="0.3">
      <c r="A143" s="98" t="s">
        <v>49</v>
      </c>
      <c r="B143" s="91">
        <v>0</v>
      </c>
      <c r="C143" s="74">
        <v>25</v>
      </c>
      <c r="D143" s="74">
        <v>25</v>
      </c>
      <c r="E143" s="74">
        <v>0</v>
      </c>
      <c r="F143" s="74">
        <v>0</v>
      </c>
      <c r="G143" s="75">
        <f t="shared" si="41"/>
        <v>-25</v>
      </c>
      <c r="H143" s="76">
        <v>0</v>
      </c>
      <c r="I143" s="99">
        <v>26</v>
      </c>
    </row>
    <row r="144" spans="1:9" ht="15.6" x14ac:dyDescent="0.3">
      <c r="A144" s="98" t="s">
        <v>53</v>
      </c>
      <c r="B144" s="91">
        <v>0</v>
      </c>
      <c r="C144" s="74">
        <v>0</v>
      </c>
      <c r="D144" s="74">
        <v>0</v>
      </c>
      <c r="E144" s="74">
        <v>0</v>
      </c>
      <c r="F144" s="74">
        <v>0</v>
      </c>
      <c r="G144" s="75">
        <f t="shared" si="41"/>
        <v>0</v>
      </c>
      <c r="H144" s="76">
        <v>0</v>
      </c>
      <c r="I144" s="99">
        <v>2</v>
      </c>
    </row>
    <row r="145" spans="1:9" ht="15.6" x14ac:dyDescent="0.3">
      <c r="A145" s="98" t="s">
        <v>18</v>
      </c>
      <c r="B145" s="91">
        <v>52</v>
      </c>
      <c r="C145" s="74">
        <v>50</v>
      </c>
      <c r="D145" s="74">
        <v>50</v>
      </c>
      <c r="E145" s="74">
        <v>0</v>
      </c>
      <c r="F145" s="74">
        <v>0</v>
      </c>
      <c r="G145" s="75">
        <f t="shared" si="41"/>
        <v>2</v>
      </c>
      <c r="H145" s="76">
        <v>0</v>
      </c>
      <c r="I145" s="99">
        <v>52</v>
      </c>
    </row>
    <row r="146" spans="1:9" ht="18" x14ac:dyDescent="0.35">
      <c r="A146" s="101" t="s">
        <v>9</v>
      </c>
      <c r="B146" s="92">
        <f t="shared" ref="B146:I146" si="43">SUM(B133,B137)</f>
        <v>1808</v>
      </c>
      <c r="C146" s="50">
        <f t="shared" si="43"/>
        <v>1798</v>
      </c>
      <c r="D146" s="50">
        <f t="shared" si="43"/>
        <v>1789</v>
      </c>
      <c r="E146" s="50">
        <f t="shared" si="43"/>
        <v>0</v>
      </c>
      <c r="F146" s="50">
        <f t="shared" si="43"/>
        <v>0</v>
      </c>
      <c r="G146" s="50">
        <f t="shared" si="43"/>
        <v>10</v>
      </c>
      <c r="H146" s="50">
        <f t="shared" si="43"/>
        <v>5</v>
      </c>
      <c r="I146" s="100">
        <f t="shared" si="43"/>
        <v>1895</v>
      </c>
    </row>
    <row r="147" spans="1:9" s="4" customFormat="1" ht="18" customHeight="1" x14ac:dyDescent="0.35">
      <c r="A147" s="105" t="s">
        <v>84</v>
      </c>
      <c r="B147" s="70">
        <f>SUM(B87,B100,B119,B133)</f>
        <v>5808</v>
      </c>
      <c r="C147" s="70">
        <f t="shared" ref="C147:I147" si="44">SUM(C87,C100,C119,C133)</f>
        <v>5544</v>
      </c>
      <c r="D147" s="70">
        <f t="shared" si="44"/>
        <v>5481</v>
      </c>
      <c r="E147" s="70">
        <f t="shared" si="44"/>
        <v>0</v>
      </c>
      <c r="F147" s="70">
        <f t="shared" si="44"/>
        <v>0</v>
      </c>
      <c r="G147" s="70">
        <f t="shared" si="44"/>
        <v>264</v>
      </c>
      <c r="H147" s="70">
        <f t="shared" si="44"/>
        <v>21</v>
      </c>
      <c r="I147" s="70">
        <f t="shared" si="44"/>
        <v>5907</v>
      </c>
    </row>
    <row r="148" spans="1:9" s="4" customFormat="1" ht="18" customHeight="1" x14ac:dyDescent="0.35">
      <c r="A148" s="105" t="s">
        <v>82</v>
      </c>
      <c r="B148" s="70">
        <f>SUM(B90,B108,B122,B137)</f>
        <v>590</v>
      </c>
      <c r="C148" s="70">
        <f t="shared" ref="C148:I148" si="45">SUM(C90,C108,C122,C137)</f>
        <v>697</v>
      </c>
      <c r="D148" s="70">
        <f t="shared" si="45"/>
        <v>744</v>
      </c>
      <c r="E148" s="70">
        <f t="shared" si="45"/>
        <v>136</v>
      </c>
      <c r="F148" s="70">
        <f t="shared" si="45"/>
        <v>7</v>
      </c>
      <c r="G148" s="70">
        <f t="shared" si="45"/>
        <v>-114</v>
      </c>
      <c r="H148" s="70">
        <f t="shared" si="45"/>
        <v>0</v>
      </c>
      <c r="I148" s="70">
        <f t="shared" si="45"/>
        <v>853</v>
      </c>
    </row>
    <row r="149" spans="1:9" s="4" customFormat="1" ht="25.05" customHeight="1" x14ac:dyDescent="0.25">
      <c r="A149" s="72" t="s">
        <v>2</v>
      </c>
      <c r="B149" s="71">
        <f>SUM(B98,B117,B131,B146)</f>
        <v>6398</v>
      </c>
      <c r="C149" s="71">
        <f t="shared" ref="C149:I149" si="46">SUM(C98,C117,C131,C146)</f>
        <v>6241</v>
      </c>
      <c r="D149" s="71">
        <f t="shared" si="46"/>
        <v>6225</v>
      </c>
      <c r="E149" s="71">
        <f t="shared" si="46"/>
        <v>136</v>
      </c>
      <c r="F149" s="71">
        <f t="shared" si="46"/>
        <v>7</v>
      </c>
      <c r="G149" s="71">
        <f t="shared" si="46"/>
        <v>150</v>
      </c>
      <c r="H149" s="71">
        <f t="shared" si="46"/>
        <v>21</v>
      </c>
      <c r="I149" s="71">
        <f t="shared" si="46"/>
        <v>6760</v>
      </c>
    </row>
    <row r="150" spans="1:9" s="4" customFormat="1" ht="25.05" customHeight="1" x14ac:dyDescent="0.25">
      <c r="A150" s="114" t="s">
        <v>86</v>
      </c>
      <c r="B150" s="96">
        <f t="shared" ref="B150:I152" si="47">SUM(B79,B147)</f>
        <v>11328</v>
      </c>
      <c r="C150" s="96">
        <f t="shared" si="47"/>
        <v>10916</v>
      </c>
      <c r="D150" s="96">
        <f t="shared" si="47"/>
        <v>10734</v>
      </c>
      <c r="E150" s="96">
        <f t="shared" si="47"/>
        <v>0</v>
      </c>
      <c r="F150" s="96">
        <f t="shared" si="47"/>
        <v>0</v>
      </c>
      <c r="G150" s="96">
        <f t="shared" si="47"/>
        <v>412</v>
      </c>
      <c r="H150" s="96">
        <f t="shared" si="47"/>
        <v>29</v>
      </c>
      <c r="I150" s="96">
        <f t="shared" si="47"/>
        <v>11466</v>
      </c>
    </row>
    <row r="151" spans="1:9" s="4" customFormat="1" ht="25.05" customHeight="1" x14ac:dyDescent="0.25">
      <c r="A151" s="114" t="s">
        <v>85</v>
      </c>
      <c r="B151" s="96">
        <f t="shared" si="47"/>
        <v>2899</v>
      </c>
      <c r="C151" s="96">
        <f t="shared" si="47"/>
        <v>2972</v>
      </c>
      <c r="D151" s="96">
        <f t="shared" si="47"/>
        <v>3112</v>
      </c>
      <c r="E151" s="96">
        <f t="shared" si="47"/>
        <v>160</v>
      </c>
      <c r="F151" s="96">
        <f t="shared" si="47"/>
        <v>29</v>
      </c>
      <c r="G151" s="96">
        <f t="shared" si="47"/>
        <v>-102</v>
      </c>
      <c r="H151" s="96">
        <f t="shared" si="47"/>
        <v>2</v>
      </c>
      <c r="I151" s="96">
        <f t="shared" si="47"/>
        <v>3761</v>
      </c>
    </row>
    <row r="152" spans="1:9" s="4" customFormat="1" ht="25.05" customHeight="1" x14ac:dyDescent="0.25">
      <c r="A152" s="109" t="s">
        <v>11</v>
      </c>
      <c r="B152" s="44">
        <f t="shared" si="47"/>
        <v>14227</v>
      </c>
      <c r="C152" s="44">
        <f t="shared" si="47"/>
        <v>13888</v>
      </c>
      <c r="D152" s="44">
        <f t="shared" si="47"/>
        <v>13846</v>
      </c>
      <c r="E152" s="44">
        <f t="shared" si="47"/>
        <v>160</v>
      </c>
      <c r="F152" s="44">
        <f t="shared" si="47"/>
        <v>29</v>
      </c>
      <c r="G152" s="44">
        <f t="shared" si="47"/>
        <v>310</v>
      </c>
      <c r="H152" s="44">
        <f t="shared" si="47"/>
        <v>31</v>
      </c>
      <c r="I152" s="110">
        <f t="shared" si="47"/>
        <v>15227</v>
      </c>
    </row>
    <row r="153" spans="1:9" s="4" customFormat="1" ht="15.6" customHeight="1" x14ac:dyDescent="0.25">
      <c r="A153" s="41"/>
      <c r="B153" s="42"/>
      <c r="C153" s="42"/>
      <c r="D153" s="42"/>
      <c r="E153" s="42"/>
      <c r="F153" s="42"/>
      <c r="G153" s="42"/>
      <c r="H153" s="42"/>
      <c r="I153" s="43"/>
    </row>
    <row r="154" spans="1:9" s="7" customFormat="1" ht="25.05" customHeight="1" x14ac:dyDescent="0.25">
      <c r="A154" s="27" t="s">
        <v>3</v>
      </c>
      <c r="B154" s="11"/>
      <c r="C154" s="11"/>
      <c r="D154" s="11"/>
      <c r="E154" s="11"/>
      <c r="F154" s="11"/>
      <c r="G154" s="11"/>
      <c r="H154" s="10"/>
      <c r="I154" s="33"/>
    </row>
    <row r="155" spans="1:9" s="8" customFormat="1" ht="15.6" customHeight="1" x14ac:dyDescent="0.3">
      <c r="A155" s="63" t="s">
        <v>55</v>
      </c>
      <c r="B155" s="21">
        <v>155</v>
      </c>
      <c r="C155" s="21">
        <v>129</v>
      </c>
      <c r="D155" s="21">
        <v>129</v>
      </c>
      <c r="E155" s="21">
        <v>0</v>
      </c>
      <c r="F155" s="21">
        <v>0</v>
      </c>
      <c r="G155" s="21">
        <f>SUM(B155-(C155+F155))</f>
        <v>26</v>
      </c>
      <c r="H155" s="21">
        <v>0</v>
      </c>
      <c r="I155" s="34">
        <v>200</v>
      </c>
    </row>
    <row r="156" spans="1:9" s="6" customFormat="1" ht="25.05" customHeight="1" thickBot="1" x14ac:dyDescent="0.3">
      <c r="A156" s="111" t="s">
        <v>56</v>
      </c>
      <c r="B156" s="112">
        <f t="shared" ref="B156:I156" si="48">SUM(B81,B149,B155)</f>
        <v>14382</v>
      </c>
      <c r="C156" s="112">
        <f t="shared" si="48"/>
        <v>14017</v>
      </c>
      <c r="D156" s="112">
        <f t="shared" si="48"/>
        <v>13975</v>
      </c>
      <c r="E156" s="112">
        <f t="shared" si="48"/>
        <v>160</v>
      </c>
      <c r="F156" s="112">
        <f t="shared" si="48"/>
        <v>29</v>
      </c>
      <c r="G156" s="112">
        <f t="shared" si="48"/>
        <v>336</v>
      </c>
      <c r="H156" s="112">
        <f t="shared" si="48"/>
        <v>31</v>
      </c>
      <c r="I156" s="113">
        <f t="shared" si="48"/>
        <v>15427</v>
      </c>
    </row>
    <row r="157" spans="1:9" s="9" customFormat="1" ht="15.6" customHeight="1" x14ac:dyDescent="0.25">
      <c r="A157" s="45"/>
      <c r="B157" s="45"/>
      <c r="C157" s="45"/>
      <c r="D157" s="45"/>
      <c r="E157" s="45"/>
      <c r="F157" s="45"/>
      <c r="G157" s="45"/>
      <c r="H157" s="45"/>
      <c r="I157" s="45"/>
    </row>
    <row r="158" spans="1:9" s="47" customFormat="1" ht="15.6" customHeight="1" x14ac:dyDescent="0.2">
      <c r="A158" s="61"/>
      <c r="B158" s="48"/>
      <c r="C158" s="48"/>
      <c r="D158" s="48"/>
      <c r="E158" s="46"/>
      <c r="F158" s="46"/>
      <c r="G158" s="46"/>
      <c r="H158" s="46"/>
      <c r="I158" s="46"/>
    </row>
    <row r="159" spans="1:9" s="47" customFormat="1" ht="15.6" hidden="1" customHeight="1" x14ac:dyDescent="0.2">
      <c r="A159" s="61"/>
      <c r="B159" s="48"/>
      <c r="C159" s="48"/>
      <c r="D159" s="48"/>
      <c r="E159" s="46"/>
      <c r="F159" s="46"/>
      <c r="G159" s="46"/>
      <c r="H159" s="46"/>
      <c r="I159" s="46"/>
    </row>
    <row r="160" spans="1:9" ht="15.6" hidden="1" customHeight="1" x14ac:dyDescent="0.25">
      <c r="A160" s="45"/>
      <c r="B160" s="45"/>
      <c r="C160" s="45"/>
      <c r="D160" s="45"/>
      <c r="E160" s="45"/>
      <c r="F160" s="45"/>
      <c r="G160" s="45"/>
      <c r="H160" s="45"/>
      <c r="I160" s="45"/>
    </row>
    <row r="161" spans="1:2" hidden="1" x14ac:dyDescent="0.3">
      <c r="A161" s="69" t="s">
        <v>80</v>
      </c>
      <c r="B161" s="68" t="s">
        <v>72</v>
      </c>
    </row>
    <row r="162" spans="1:2" hidden="1" x14ac:dyDescent="0.3">
      <c r="A162" s="66" t="s">
        <v>73</v>
      </c>
      <c r="B162" s="66">
        <f>G21+G27</f>
        <v>101</v>
      </c>
    </row>
    <row r="163" spans="1:2" hidden="1" x14ac:dyDescent="0.3">
      <c r="A163" s="67" t="s">
        <v>75</v>
      </c>
      <c r="B163" s="67">
        <f>G35</f>
        <v>52</v>
      </c>
    </row>
    <row r="164" spans="1:2" hidden="1" x14ac:dyDescent="0.3">
      <c r="A164" s="67" t="s">
        <v>70</v>
      </c>
      <c r="B164" s="67">
        <f>G21+G27-G35</f>
        <v>49</v>
      </c>
    </row>
    <row r="165" spans="1:2" hidden="1" x14ac:dyDescent="0.3"/>
    <row r="166" spans="1:2" hidden="1" x14ac:dyDescent="0.3"/>
    <row r="167" spans="1:2" hidden="1" x14ac:dyDescent="0.3">
      <c r="A167" s="66" t="s">
        <v>74</v>
      </c>
      <c r="B167" s="66">
        <f>G133+G137</f>
        <v>10</v>
      </c>
    </row>
    <row r="168" spans="1:2" hidden="1" x14ac:dyDescent="0.3">
      <c r="A168" s="67" t="s">
        <v>76</v>
      </c>
      <c r="B168" s="67">
        <f>G136</f>
        <v>27</v>
      </c>
    </row>
    <row r="169" spans="1:2" hidden="1" x14ac:dyDescent="0.3">
      <c r="A169" s="67" t="s">
        <v>75</v>
      </c>
      <c r="B169" s="67">
        <f>G142</f>
        <v>-12</v>
      </c>
    </row>
    <row r="170" spans="1:2" hidden="1" x14ac:dyDescent="0.3">
      <c r="A170" s="67" t="s">
        <v>71</v>
      </c>
      <c r="B170" s="67">
        <f>G133+G137-G136-G142</f>
        <v>-5</v>
      </c>
    </row>
    <row r="171" spans="1:2" hidden="1" x14ac:dyDescent="0.3"/>
    <row r="172" spans="1:2" hidden="1" x14ac:dyDescent="0.3">
      <c r="A172" s="65" t="s">
        <v>79</v>
      </c>
    </row>
    <row r="173" spans="1:2" hidden="1" x14ac:dyDescent="0.3">
      <c r="A173" s="66" t="s">
        <v>77</v>
      </c>
      <c r="B173" s="66">
        <f>G133+G137</f>
        <v>10</v>
      </c>
    </row>
    <row r="174" spans="1:2" hidden="1" x14ac:dyDescent="0.3">
      <c r="A174" s="67" t="s">
        <v>78</v>
      </c>
      <c r="B174" s="67">
        <f>G136+G142</f>
        <v>15</v>
      </c>
    </row>
    <row r="175" spans="1:2" hidden="1" x14ac:dyDescent="0.3">
      <c r="A175" s="67" t="s">
        <v>71</v>
      </c>
      <c r="B175" s="67">
        <f>G133+G137-G136-G142</f>
        <v>-5</v>
      </c>
    </row>
    <row r="202" spans="8:9" ht="13.8" x14ac:dyDescent="0.25">
      <c r="H202" s="1"/>
      <c r="I202" s="1"/>
    </row>
    <row r="203" spans="8:9" ht="13.8" x14ac:dyDescent="0.25">
      <c r="H203" s="1"/>
      <c r="I203" s="1"/>
    </row>
    <row r="204" spans="8:9" ht="13.8" x14ac:dyDescent="0.25">
      <c r="H204" s="1"/>
      <c r="I204" s="1"/>
    </row>
    <row r="205" spans="8:9" ht="13.8" x14ac:dyDescent="0.25">
      <c r="H205" s="1"/>
      <c r="I205" s="1"/>
    </row>
    <row r="206" spans="8:9" ht="13.8" x14ac:dyDescent="0.25">
      <c r="H206" s="1"/>
      <c r="I206" s="1"/>
    </row>
    <row r="207" spans="8:9" ht="13.8" x14ac:dyDescent="0.25">
      <c r="H207" s="1"/>
      <c r="I207" s="1"/>
    </row>
    <row r="208" spans="8:9" ht="13.8" x14ac:dyDescent="0.25">
      <c r="H208" s="1"/>
      <c r="I208" s="1"/>
    </row>
    <row r="209" spans="8:9" ht="13.8" x14ac:dyDescent="0.25">
      <c r="H209" s="1"/>
      <c r="I209" s="1"/>
    </row>
    <row r="210" spans="8:9" ht="13.8" x14ac:dyDescent="0.25">
      <c r="H210" s="1"/>
      <c r="I210" s="1"/>
    </row>
    <row r="211" spans="8:9" ht="13.8" x14ac:dyDescent="0.25">
      <c r="H211" s="1"/>
      <c r="I211" s="1"/>
    </row>
    <row r="212" spans="8:9" ht="13.8" x14ac:dyDescent="0.25">
      <c r="H212" s="1"/>
      <c r="I212" s="1"/>
    </row>
    <row r="213" spans="8:9" ht="13.8" x14ac:dyDescent="0.25">
      <c r="H213" s="1"/>
      <c r="I213" s="1"/>
    </row>
    <row r="214" spans="8:9" ht="13.8" x14ac:dyDescent="0.25">
      <c r="H214" s="1"/>
      <c r="I214" s="1"/>
    </row>
    <row r="215" spans="8:9" ht="13.8" x14ac:dyDescent="0.25">
      <c r="H215" s="1"/>
      <c r="I215" s="1"/>
    </row>
    <row r="216" spans="8:9" ht="13.8" x14ac:dyDescent="0.25">
      <c r="H216" s="1"/>
      <c r="I216" s="1"/>
    </row>
    <row r="217" spans="8:9" ht="13.8" x14ac:dyDescent="0.25">
      <c r="H217" s="1"/>
      <c r="I217" s="1"/>
    </row>
    <row r="218" spans="8:9" ht="13.8" x14ac:dyDescent="0.25">
      <c r="H218" s="1"/>
      <c r="I218" s="1"/>
    </row>
    <row r="219" spans="8:9" ht="13.8" x14ac:dyDescent="0.25">
      <c r="H219" s="1"/>
      <c r="I219" s="1"/>
    </row>
  </sheetData>
  <mergeCells count="5">
    <mergeCell ref="A2:I2"/>
    <mergeCell ref="A3:I3"/>
    <mergeCell ref="A85:I85"/>
    <mergeCell ref="A5:I5"/>
    <mergeCell ref="H1:I1"/>
  </mergeCells>
  <phoneticPr fontId="1" type="noConversion"/>
  <pageMargins left="0.7" right="0.7" top="0.75" bottom="0.75" header="0.3" footer="0.3"/>
  <pageSetup scale="53" orientation="portrait" r:id="rId1"/>
  <headerFooter alignWithMargins="0"/>
  <rowBreaks count="1" manualBreakCount="1">
    <brk id="81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DOC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GSTASSI</dc:creator>
  <cp:lastModifiedBy>Colette Boies</cp:lastModifiedBy>
  <cp:lastPrinted>2024-09-25T15:52:21Z</cp:lastPrinted>
  <dcterms:created xsi:type="dcterms:W3CDTF">2012-06-28T20:19:59Z</dcterms:created>
  <dcterms:modified xsi:type="dcterms:W3CDTF">2024-09-25T15:52:26Z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