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raft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Sheet1!$A$1:$I$156</definedName>
  </definedNames>
  <calcPr calcId="162913"/>
</workbook>
</file>

<file path=xl/calcChain.xml><?xml version="1.0" encoding="utf-8"?>
<calcChain xmlns="http://schemas.openxmlformats.org/spreadsheetml/2006/main">
  <c r="G82" i="1" l="1"/>
  <c r="G26" i="1" l="1"/>
  <c r="G119" i="1" l="1"/>
  <c r="G118" i="1" l="1"/>
  <c r="C116" i="1" l="1"/>
  <c r="D116" i="1"/>
  <c r="E116" i="1"/>
  <c r="F116" i="1"/>
  <c r="H116" i="1"/>
  <c r="I116" i="1"/>
  <c r="B116" i="1" l="1"/>
  <c r="G31" i="1" l="1"/>
  <c r="G35" i="1"/>
  <c r="G33" i="1"/>
  <c r="G36" i="1" l="1"/>
  <c r="G34" i="1"/>
  <c r="G32" i="1"/>
  <c r="G30" i="1"/>
  <c r="G29" i="1"/>
  <c r="G41" i="1" l="1"/>
  <c r="G42" i="1"/>
  <c r="G43" i="1"/>
  <c r="G40" i="1"/>
  <c r="H28" i="1" l="1"/>
  <c r="F28" i="1"/>
  <c r="D28" i="1"/>
  <c r="E28" i="1"/>
  <c r="C28" i="1"/>
  <c r="I95" i="1" l="1"/>
  <c r="H95" i="1"/>
  <c r="C95" i="1"/>
  <c r="D95" i="1"/>
  <c r="E95" i="1"/>
  <c r="F95" i="1"/>
  <c r="B95" i="1"/>
  <c r="G100" i="1"/>
  <c r="G97" i="1"/>
  <c r="G52" i="1" l="1"/>
  <c r="G49" i="1"/>
  <c r="G111" i="1"/>
  <c r="G108" i="1"/>
  <c r="G105" i="1"/>
  <c r="G136" i="1"/>
  <c r="G137" i="1"/>
  <c r="G138" i="1"/>
  <c r="G139" i="1"/>
  <c r="G140" i="1"/>
  <c r="G141" i="1"/>
  <c r="G142" i="1"/>
  <c r="G135" i="1"/>
  <c r="G117" i="1"/>
  <c r="G9" i="1"/>
  <c r="G8" i="1"/>
  <c r="G116" i="1" l="1"/>
  <c r="G66" i="1"/>
  <c r="G123" i="1"/>
  <c r="G124" i="1"/>
  <c r="G125" i="1"/>
  <c r="G126" i="1"/>
  <c r="G127" i="1"/>
  <c r="G128" i="1"/>
  <c r="G90" i="1"/>
  <c r="G89" i="1"/>
  <c r="G14" i="1"/>
  <c r="G152" i="1" l="1"/>
  <c r="E44" i="1"/>
  <c r="E39" i="1"/>
  <c r="E101" i="1"/>
  <c r="E20" i="1"/>
  <c r="E62" i="1"/>
  <c r="E58" i="1"/>
  <c r="E134" i="1"/>
  <c r="E131" i="1"/>
  <c r="E120" i="1"/>
  <c r="E84" i="1"/>
  <c r="E80" i="1"/>
  <c r="E144" i="1" s="1"/>
  <c r="E10" i="1"/>
  <c r="E7" i="1"/>
  <c r="E145" i="1" l="1"/>
  <c r="E72" i="1"/>
  <c r="E147" i="1" s="1"/>
  <c r="E73" i="1"/>
  <c r="E129" i="1"/>
  <c r="E114" i="1"/>
  <c r="E56" i="1"/>
  <c r="E18" i="1"/>
  <c r="E37" i="1"/>
  <c r="E143" i="1"/>
  <c r="E71" i="1"/>
  <c r="E93" i="1"/>
  <c r="E148" i="1" l="1"/>
  <c r="E146" i="1"/>
  <c r="E74" i="1"/>
  <c r="D7" i="1"/>
  <c r="F7" i="1"/>
  <c r="H7" i="1"/>
  <c r="E149" i="1" l="1"/>
  <c r="E153" i="1"/>
  <c r="C44" i="1"/>
  <c r="D44" i="1"/>
  <c r="F44" i="1"/>
  <c r="H44" i="1"/>
  <c r="I44" i="1"/>
  <c r="B44" i="1"/>
  <c r="C101" i="1"/>
  <c r="D101" i="1"/>
  <c r="F101" i="1"/>
  <c r="H101" i="1"/>
  <c r="I101" i="1"/>
  <c r="B101" i="1"/>
  <c r="C134" i="1"/>
  <c r="D134" i="1"/>
  <c r="F134" i="1"/>
  <c r="H134" i="1"/>
  <c r="I134" i="1"/>
  <c r="B134" i="1"/>
  <c r="C120" i="1"/>
  <c r="D120" i="1"/>
  <c r="F120" i="1"/>
  <c r="H120" i="1"/>
  <c r="I120" i="1"/>
  <c r="B120" i="1"/>
  <c r="F114" i="1" l="1"/>
  <c r="C39" i="1"/>
  <c r="D39" i="1"/>
  <c r="F39" i="1"/>
  <c r="H39" i="1"/>
  <c r="I39" i="1"/>
  <c r="B39" i="1"/>
  <c r="G50" i="1" l="1"/>
  <c r="G51" i="1"/>
  <c r="G53" i="1"/>
  <c r="G55" i="1"/>
  <c r="G45" i="1"/>
  <c r="G46" i="1"/>
  <c r="G47" i="1"/>
  <c r="G54" i="1"/>
  <c r="G48" i="1"/>
  <c r="G106" i="1"/>
  <c r="G107" i="1"/>
  <c r="G113" i="1"/>
  <c r="G102" i="1"/>
  <c r="G110" i="1"/>
  <c r="G103" i="1"/>
  <c r="G112" i="1"/>
  <c r="G109" i="1"/>
  <c r="B160" i="1" s="1"/>
  <c r="G104" i="1"/>
  <c r="G98" i="1"/>
  <c r="G99" i="1"/>
  <c r="G96" i="1"/>
  <c r="G23" i="1"/>
  <c r="G24" i="1"/>
  <c r="G25" i="1"/>
  <c r="G22" i="1"/>
  <c r="G27" i="1"/>
  <c r="G21" i="1"/>
  <c r="G12" i="1"/>
  <c r="G13" i="1"/>
  <c r="G15" i="1"/>
  <c r="G16" i="1"/>
  <c r="G17" i="1"/>
  <c r="G11" i="1"/>
  <c r="G133" i="1"/>
  <c r="G132" i="1"/>
  <c r="G121" i="1"/>
  <c r="G122" i="1"/>
  <c r="G95" i="1" l="1"/>
  <c r="G101" i="1"/>
  <c r="G44" i="1"/>
  <c r="G134" i="1"/>
  <c r="G120" i="1"/>
  <c r="G28" i="1"/>
  <c r="G64" i="1"/>
  <c r="G65" i="1"/>
  <c r="G68" i="1"/>
  <c r="G69" i="1"/>
  <c r="G70" i="1"/>
  <c r="G67" i="1"/>
  <c r="B166" i="1" s="1"/>
  <c r="G63" i="1"/>
  <c r="G59" i="1"/>
  <c r="G86" i="1"/>
  <c r="G88" i="1"/>
  <c r="G91" i="1"/>
  <c r="G92" i="1"/>
  <c r="G87" i="1"/>
  <c r="G83" i="1"/>
  <c r="G81" i="1"/>
  <c r="G60" i="1"/>
  <c r="G61" i="1"/>
  <c r="H56" i="1"/>
  <c r="G39" i="1"/>
  <c r="D20" i="1"/>
  <c r="F20" i="1"/>
  <c r="G20" i="1"/>
  <c r="H20" i="1"/>
  <c r="C20" i="1"/>
  <c r="D10" i="1"/>
  <c r="D73" i="1" s="1"/>
  <c r="F10" i="1"/>
  <c r="F73" i="1" s="1"/>
  <c r="G10" i="1"/>
  <c r="H10" i="1"/>
  <c r="H73" i="1" s="1"/>
  <c r="C10" i="1"/>
  <c r="C7" i="1"/>
  <c r="D131" i="1"/>
  <c r="F131" i="1"/>
  <c r="G131" i="1"/>
  <c r="H131" i="1"/>
  <c r="C131" i="1"/>
  <c r="D62" i="1"/>
  <c r="F62" i="1"/>
  <c r="H62" i="1"/>
  <c r="D58" i="1"/>
  <c r="F58" i="1"/>
  <c r="H58" i="1"/>
  <c r="C62" i="1"/>
  <c r="C58" i="1"/>
  <c r="C72" i="1" l="1"/>
  <c r="C73" i="1"/>
  <c r="F72" i="1"/>
  <c r="H72" i="1"/>
  <c r="D72" i="1"/>
  <c r="C37" i="1"/>
  <c r="D18" i="1"/>
  <c r="H18" i="1"/>
  <c r="B159" i="1"/>
  <c r="B161" i="1"/>
  <c r="B171" i="1"/>
  <c r="B165" i="1"/>
  <c r="F18" i="1"/>
  <c r="G7" i="1"/>
  <c r="D114" i="1"/>
  <c r="C114" i="1"/>
  <c r="C56" i="1"/>
  <c r="H71" i="1"/>
  <c r="F143" i="1"/>
  <c r="F37" i="1"/>
  <c r="H114" i="1"/>
  <c r="C71" i="1"/>
  <c r="C129" i="1"/>
  <c r="H143" i="1"/>
  <c r="H37" i="1"/>
  <c r="D56" i="1"/>
  <c r="F129" i="1"/>
  <c r="D129" i="1"/>
  <c r="C18" i="1"/>
  <c r="D143" i="1"/>
  <c r="D37" i="1"/>
  <c r="H129" i="1"/>
  <c r="C143" i="1"/>
  <c r="F56" i="1"/>
  <c r="G114" i="1"/>
  <c r="D71" i="1"/>
  <c r="G58" i="1"/>
  <c r="G62" i="1"/>
  <c r="G73" i="1" s="1"/>
  <c r="G56" i="1"/>
  <c r="G37" i="1"/>
  <c r="G143" i="1"/>
  <c r="G129" i="1"/>
  <c r="F71" i="1"/>
  <c r="C80" i="1"/>
  <c r="C144" i="1" s="1"/>
  <c r="D80" i="1"/>
  <c r="D144" i="1" s="1"/>
  <c r="F80" i="1"/>
  <c r="F144" i="1" s="1"/>
  <c r="H80" i="1"/>
  <c r="H144" i="1" s="1"/>
  <c r="G80" i="1"/>
  <c r="G144" i="1" s="1"/>
  <c r="C84" i="1"/>
  <c r="C145" i="1" s="1"/>
  <c r="D84" i="1"/>
  <c r="D145" i="1" s="1"/>
  <c r="D148" i="1" s="1"/>
  <c r="F84" i="1"/>
  <c r="F145" i="1" s="1"/>
  <c r="F148" i="1" s="1"/>
  <c r="H84" i="1"/>
  <c r="H145" i="1" s="1"/>
  <c r="H148" i="1" s="1"/>
  <c r="G85" i="1"/>
  <c r="C147" i="1" l="1"/>
  <c r="D147" i="1"/>
  <c r="H147" i="1"/>
  <c r="G72" i="1"/>
  <c r="G147" i="1" s="1"/>
  <c r="F147" i="1"/>
  <c r="D74" i="1"/>
  <c r="F74" i="1"/>
  <c r="C148" i="1"/>
  <c r="C74" i="1"/>
  <c r="H74" i="1"/>
  <c r="B172" i="1"/>
  <c r="B164" i="1"/>
  <c r="B167" i="1"/>
  <c r="B170" i="1"/>
  <c r="G71" i="1"/>
  <c r="C93" i="1"/>
  <c r="C146" i="1" s="1"/>
  <c r="F93" i="1"/>
  <c r="F146" i="1" s="1"/>
  <c r="H93" i="1"/>
  <c r="H146" i="1" s="1"/>
  <c r="G84" i="1"/>
  <c r="G145" i="1" s="1"/>
  <c r="G148" i="1" s="1"/>
  <c r="D93" i="1"/>
  <c r="D146" i="1" s="1"/>
  <c r="H153" i="1" l="1"/>
  <c r="H149" i="1"/>
  <c r="C153" i="1"/>
  <c r="C149" i="1"/>
  <c r="F149" i="1"/>
  <c r="F153" i="1"/>
  <c r="D153" i="1"/>
  <c r="D149" i="1"/>
  <c r="G93" i="1"/>
  <c r="G146" i="1" s="1"/>
  <c r="I20" i="1"/>
  <c r="B20" i="1"/>
  <c r="I131" i="1"/>
  <c r="I143" i="1" s="1"/>
  <c r="B131" i="1"/>
  <c r="I7" i="1"/>
  <c r="B7" i="1"/>
  <c r="I58" i="1"/>
  <c r="B58" i="1"/>
  <c r="I84" i="1"/>
  <c r="I145" i="1" s="1"/>
  <c r="B84" i="1"/>
  <c r="B145" i="1" s="1"/>
  <c r="I80" i="1"/>
  <c r="B80" i="1"/>
  <c r="B144" i="1" s="1"/>
  <c r="I144" i="1" l="1"/>
  <c r="B72" i="1"/>
  <c r="I72" i="1"/>
  <c r="I147" i="1" s="1"/>
  <c r="B147" i="1"/>
  <c r="I114" i="1"/>
  <c r="B93" i="1"/>
  <c r="I93" i="1"/>
  <c r="I10" i="1"/>
  <c r="B10" i="1"/>
  <c r="I18" i="1" l="1"/>
  <c r="B18" i="1"/>
  <c r="B129" i="1"/>
  <c r="I129" i="1"/>
  <c r="I146" i="1" s="1"/>
  <c r="I62" i="1" l="1"/>
  <c r="B62" i="1"/>
  <c r="I71" i="1" l="1"/>
  <c r="I56" i="1"/>
  <c r="B71" i="1"/>
  <c r="B56" i="1" l="1"/>
  <c r="B143" i="1"/>
  <c r="I28" i="1" l="1"/>
  <c r="I73" i="1" s="1"/>
  <c r="I148" i="1" s="1"/>
  <c r="B28" i="1"/>
  <c r="B73" i="1" s="1"/>
  <c r="B148" i="1" l="1"/>
  <c r="B114" i="1"/>
  <c r="B146" i="1" s="1"/>
  <c r="B37" i="1"/>
  <c r="B74" i="1" s="1"/>
  <c r="I37" i="1"/>
  <c r="I74" i="1" s="1"/>
  <c r="I149" i="1" l="1"/>
  <c r="I153" i="1"/>
  <c r="B153" i="1"/>
  <c r="G18" i="1"/>
  <c r="G74" i="1" s="1"/>
  <c r="G153" i="1" l="1"/>
  <c r="G149" i="1"/>
  <c r="B149" i="1"/>
</calcChain>
</file>

<file path=xl/sharedStrings.xml><?xml version="1.0" encoding="utf-8"?>
<sst xmlns="http://schemas.openxmlformats.org/spreadsheetml/2006/main" count="185" uniqueCount="91">
  <si>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</si>
  <si>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</si>
  <si>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</si>
  <si>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</si>
  <si>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</si>
  <si>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</si>
  <si>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</si>
  <si>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</si>
  <si>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</si>
  <si>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</si>
  <si>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</si>
  <si>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</si>
  <si>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</si>
  <si>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</si>
  <si>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</si>
  <si>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</si>
  <si>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</si>
  <si>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</si>
  <si>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</si>
  <si>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</si>
  <si>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</si>
  <si>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</si>
  <si>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</si>
  <si>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</si>
  <si>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</si>
  <si>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</si>
  <si>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</si>
  <si>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</si>
  <si>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</si>
  <si>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</si>
  <si>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</si>
  <si>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</si>
  <si>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</si>
  <si>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</si>
  <si>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</si>
  <si>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</si>
  <si>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</si>
  <si>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</si>
  <si>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</si>
  <si>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</si>
  <si>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</si>
  <si>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</si>
  <si>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</si>
  <si>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</si>
  <si>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</si>
  <si>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</si>
  <si>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</si>
  <si>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</si>
  <si>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</si>
  <si>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</si>
  <si>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</si>
  <si>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</si>
  <si>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</si>
  <si>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</si>
  <si>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</si>
  <si>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</si>
  <si>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</si>
  <si>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</si>
  <si>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</si>
  <si>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</si>
  <si>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</si>
  <si>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</si>
  <si>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</si>
  <si>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</si>
  <si>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</si>
  <si>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</si>
  <si>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</si>
  <si>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</si>
  <si>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</si>
  <si>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</si>
  <si>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</si>
  <si>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</si>
  <si>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</si>
  <si>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</si>
  <si>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</si>
  <si>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</si>
  <si>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</si>
  <si>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</si>
  <si>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</si>
  <si>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</si>
  <si>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</si>
  <si>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</si>
  <si>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</si>
  <si>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</si>
  <si>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</si>
  <si>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Sober Living</t>
  </si>
  <si>
    <t>Additional Beds</t>
  </si>
  <si>
    <t>LSP</t>
  </si>
  <si>
    <t>RCC</t>
  </si>
  <si>
    <t>CLIMB EXIT</t>
  </si>
  <si>
    <t>revised 04.15.2026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</si>
</sst>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/>
    </xf>
    <xf numFmtId="0" fontId="5" fillId="5" borderId="13" xfId="0" applyFont="1" applyFill="1" applyBorder="1"/>
    <xf numFmtId="0" fontId="16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7" fillId="5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5" xfId="0" applyFont="1" applyFill="1" applyBorder="1"/>
    <xf numFmtId="0" fontId="21" fillId="6" borderId="14" xfId="0" applyFont="1" applyFill="1" applyBorder="1" applyAlignment="1">
      <alignment horizontal="left"/>
    </xf>
    <xf numFmtId="0" fontId="21" fillId="6" borderId="16" xfId="0" applyFont="1" applyFill="1" applyBorder="1"/>
    <xf numFmtId="0" fontId="21" fillId="6" borderId="4" xfId="0" applyFont="1" applyFill="1" applyBorder="1"/>
    <xf numFmtId="0" fontId="22" fillId="6" borderId="17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19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right"/>
    </xf>
    <xf numFmtId="14" fontId="24" fillId="0" borderId="21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4" xfId="0" applyFont="1" applyFill="1" applyBorder="1"/>
    <xf numFmtId="0" fontId="6" fillId="4" borderId="25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7" borderId="26" xfId="0" applyFont="1" applyFill="1" applyBorder="1"/>
    <xf numFmtId="0" fontId="7" fillId="7" borderId="2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8" xfId="0" applyFont="1" applyFill="1" applyBorder="1" applyAlignment="1">
      <alignment horizontal="left"/>
    </xf>
    <xf numFmtId="0" fontId="14" fillId="0" borderId="18" xfId="0" applyFont="1" applyBorder="1" applyAlignment="1">
      <alignment horizontal="right"/>
    </xf>
    <xf numFmtId="0" fontId="14" fillId="4" borderId="28" xfId="0" applyFont="1" applyFill="1" applyBorder="1"/>
    <xf numFmtId="0" fontId="22" fillId="6" borderId="28" xfId="0" applyFont="1" applyFill="1" applyBorder="1"/>
    <xf numFmtId="0" fontId="21" fillId="6" borderId="18" xfId="0" applyFont="1" applyFill="1" applyBorder="1"/>
    <xf numFmtId="0" fontId="7" fillId="5" borderId="18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right"/>
    </xf>
    <xf numFmtId="0" fontId="14" fillId="0" borderId="18" xfId="0" applyFont="1" applyFill="1" applyBorder="1" applyAlignment="1">
      <alignment horizontal="right"/>
    </xf>
    <xf numFmtId="0" fontId="21" fillId="7" borderId="1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right"/>
    </xf>
    <xf numFmtId="0" fontId="22" fillId="6" borderId="28" xfId="0" applyFont="1" applyFill="1" applyBorder="1" applyAlignment="1">
      <alignment horizontal="right"/>
    </xf>
    <xf numFmtId="0" fontId="8" fillId="5" borderId="18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8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28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="90" zoomScaleNormal="90" zoomScaleSheetLayoutView="75" workbookViewId="0"/>
  </sheetViews>
  <sheetFormatPr defaultColWidth="9.140625" defaultRowHeight="14.25" x14ac:dyDescent="0.2"/>
  <cols>
    <col min="1" max="1" width="45.28515625" style="1" bestFit="1" customWidth="1"/>
    <col min="2" max="7" width="16.140625" style="1" customWidth="1"/>
    <col min="8" max="8" width="16.140625" style="4" customWidth="1"/>
    <col min="9" max="9" width="16.140625" style="19" customWidth="1"/>
    <col min="10" max="16384" width="9.140625" style="1"/>
  </cols>
  <sheetData>
    <row r="1" spans="1:9" ht="21" x14ac:dyDescent="0.25">
      <c r="A1" s="111" t="s">
        <v>90</v>
      </c>
      <c r="B1" s="2"/>
      <c r="C1" s="112" t="s">
        <v>48</v>
      </c>
      <c r="D1" s="113">
        <v>46169</v>
      </c>
      <c r="E1" s="114"/>
      <c r="F1" s="2"/>
      <c r="G1" s="2"/>
      <c r="H1" s="121" t="s">
        <v>65</v>
      </c>
      <c r="I1" s="121"/>
    </row>
    <row r="2" spans="1:9" ht="25.1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9" ht="17.45" customHeight="1" thickBot="1" x14ac:dyDescent="0.4">
      <c r="A3" s="117" t="s">
        <v>4</v>
      </c>
      <c r="B3" s="117"/>
      <c r="C3" s="117"/>
      <c r="D3" s="117"/>
      <c r="E3" s="117"/>
      <c r="F3" s="117"/>
      <c r="G3" s="117"/>
      <c r="H3" s="117"/>
      <c r="I3" s="117"/>
    </row>
    <row r="4" spans="1:9" ht="34.9" customHeight="1" x14ac:dyDescent="0.2">
      <c r="A4" s="22" t="s">
        <v>1</v>
      </c>
      <c r="B4" s="23" t="s">
        <v>39</v>
      </c>
      <c r="C4" s="23" t="s">
        <v>40</v>
      </c>
      <c r="D4" s="23" t="s">
        <v>41</v>
      </c>
      <c r="E4" s="23" t="s">
        <v>52</v>
      </c>
      <c r="F4" s="23" t="s">
        <v>42</v>
      </c>
      <c r="G4" s="23" t="s">
        <v>43</v>
      </c>
      <c r="H4" s="23" t="s">
        <v>44</v>
      </c>
      <c r="I4" s="24" t="s">
        <v>59</v>
      </c>
    </row>
    <row r="5" spans="1:9" ht="18" customHeight="1" x14ac:dyDescent="0.2">
      <c r="A5" s="118" t="s">
        <v>61</v>
      </c>
      <c r="B5" s="119"/>
      <c r="C5" s="119"/>
      <c r="D5" s="119"/>
      <c r="E5" s="119"/>
      <c r="F5" s="119"/>
      <c r="G5" s="119"/>
      <c r="H5" s="119"/>
      <c r="I5" s="120"/>
    </row>
    <row r="6" spans="1:9" ht="23.45" customHeight="1" x14ac:dyDescent="0.2">
      <c r="A6" s="28" t="s">
        <v>8</v>
      </c>
      <c r="B6" s="17"/>
      <c r="C6" s="17"/>
      <c r="D6" s="17"/>
      <c r="E6" s="17"/>
      <c r="F6" s="17"/>
      <c r="G6" s="17"/>
      <c r="H6" s="18"/>
      <c r="I6" s="29"/>
    </row>
    <row r="7" spans="1:9" ht="18.75" customHeight="1" x14ac:dyDescent="0.3">
      <c r="A7" s="95" t="s">
        <v>35</v>
      </c>
      <c r="B7" s="88">
        <f>SUM(B8:B9)</f>
        <v>1344</v>
      </c>
      <c r="C7" s="47">
        <f>SUM(C8:C9)</f>
        <v>1290</v>
      </c>
      <c r="D7" s="47">
        <f t="shared" ref="D7:F7" si="0">SUM(D8:D9)</f>
        <v>1287</v>
      </c>
      <c r="E7" s="47">
        <f t="shared" si="0"/>
        <v>0</v>
      </c>
      <c r="F7" s="47">
        <f t="shared" si="0"/>
        <v>0</v>
      </c>
      <c r="G7" s="47">
        <f>SUM(G8:G9)</f>
        <v>54</v>
      </c>
      <c r="H7" s="49">
        <f>SUM(H8:H9)</f>
        <v>2</v>
      </c>
      <c r="I7" s="50">
        <f>SUM(I8:I9)</f>
        <v>1354</v>
      </c>
    </row>
    <row r="8" spans="1:9" ht="15.75" customHeight="1" x14ac:dyDescent="0.25">
      <c r="A8" s="96" t="s">
        <v>36</v>
      </c>
      <c r="B8" s="89">
        <v>1344</v>
      </c>
      <c r="C8" s="72">
        <v>1289</v>
      </c>
      <c r="D8" s="72">
        <v>1286</v>
      </c>
      <c r="E8" s="72">
        <v>0</v>
      </c>
      <c r="F8" s="72">
        <v>0</v>
      </c>
      <c r="G8" s="73">
        <f>SUM(B8-(C8+F8))</f>
        <v>55</v>
      </c>
      <c r="H8" s="74">
        <v>2</v>
      </c>
      <c r="I8" s="97">
        <v>1344</v>
      </c>
    </row>
    <row r="9" spans="1:9" ht="15.75" customHeight="1" x14ac:dyDescent="0.25">
      <c r="A9" s="96" t="s">
        <v>13</v>
      </c>
      <c r="B9" s="89">
        <v>0</v>
      </c>
      <c r="C9" s="72">
        <v>1</v>
      </c>
      <c r="D9" s="72">
        <v>1</v>
      </c>
      <c r="E9" s="72">
        <v>0</v>
      </c>
      <c r="F9" s="72">
        <v>0</v>
      </c>
      <c r="G9" s="73">
        <f>SUM(B9-(C9+F9))</f>
        <v>-1</v>
      </c>
      <c r="H9" s="74">
        <v>0</v>
      </c>
      <c r="I9" s="97">
        <v>10</v>
      </c>
    </row>
    <row r="10" spans="1:9" ht="18.75" customHeight="1" x14ac:dyDescent="0.3">
      <c r="A10" s="95" t="s">
        <v>34</v>
      </c>
      <c r="B10" s="90">
        <f t="shared" ref="B10:I10" si="1">SUM(B11:B17)</f>
        <v>130</v>
      </c>
      <c r="C10" s="48">
        <f t="shared" si="1"/>
        <v>189</v>
      </c>
      <c r="D10" s="48">
        <f t="shared" si="1"/>
        <v>189</v>
      </c>
      <c r="E10" s="48">
        <f t="shared" si="1"/>
        <v>0</v>
      </c>
      <c r="F10" s="48">
        <f t="shared" si="1"/>
        <v>0</v>
      </c>
      <c r="G10" s="48">
        <f t="shared" si="1"/>
        <v>-59</v>
      </c>
      <c r="H10" s="48">
        <f t="shared" si="1"/>
        <v>0</v>
      </c>
      <c r="I10" s="98">
        <f t="shared" si="1"/>
        <v>209</v>
      </c>
    </row>
    <row r="11" spans="1:9" ht="15.75" customHeight="1" x14ac:dyDescent="0.25">
      <c r="A11" s="96" t="s">
        <v>16</v>
      </c>
      <c r="B11" s="89">
        <v>26</v>
      </c>
      <c r="C11" s="72">
        <v>28</v>
      </c>
      <c r="D11" s="72">
        <v>28</v>
      </c>
      <c r="E11" s="72">
        <v>0</v>
      </c>
      <c r="F11" s="72">
        <v>0</v>
      </c>
      <c r="G11" s="73">
        <f t="shared" ref="G11:G17" si="2">SUM(B11-(C11+F11))</f>
        <v>-2</v>
      </c>
      <c r="H11" s="74">
        <v>0</v>
      </c>
      <c r="I11" s="97">
        <v>26</v>
      </c>
    </row>
    <row r="12" spans="1:9" ht="15.75" customHeight="1" x14ac:dyDescent="0.25">
      <c r="A12" s="96" t="s">
        <v>19</v>
      </c>
      <c r="B12" s="89">
        <v>0</v>
      </c>
      <c r="C12" s="72">
        <v>16</v>
      </c>
      <c r="D12" s="72">
        <v>16</v>
      </c>
      <c r="E12" s="72">
        <v>0</v>
      </c>
      <c r="F12" s="72">
        <v>0</v>
      </c>
      <c r="G12" s="73">
        <f t="shared" si="2"/>
        <v>-16</v>
      </c>
      <c r="H12" s="74">
        <v>0</v>
      </c>
      <c r="I12" s="97">
        <v>24</v>
      </c>
    </row>
    <row r="13" spans="1:9" ht="15.75" customHeight="1" x14ac:dyDescent="0.25">
      <c r="A13" s="96" t="s">
        <v>17</v>
      </c>
      <c r="B13" s="89">
        <v>26</v>
      </c>
      <c r="C13" s="72">
        <v>69</v>
      </c>
      <c r="D13" s="72">
        <v>69</v>
      </c>
      <c r="E13" s="72">
        <v>0</v>
      </c>
      <c r="F13" s="72">
        <v>0</v>
      </c>
      <c r="G13" s="73">
        <f t="shared" si="2"/>
        <v>-43</v>
      </c>
      <c r="H13" s="74">
        <v>0</v>
      </c>
      <c r="I13" s="97">
        <v>26</v>
      </c>
    </row>
    <row r="14" spans="1:9" ht="15.75" customHeight="1" x14ac:dyDescent="0.25">
      <c r="A14" s="96" t="s">
        <v>55</v>
      </c>
      <c r="B14" s="89">
        <v>0</v>
      </c>
      <c r="C14" s="72">
        <v>0</v>
      </c>
      <c r="D14" s="72">
        <v>0</v>
      </c>
      <c r="E14" s="72">
        <v>0</v>
      </c>
      <c r="F14" s="72">
        <v>0</v>
      </c>
      <c r="G14" s="73">
        <f t="shared" ref="G14" si="3">SUM(B14-(C14+F14))</f>
        <v>0</v>
      </c>
      <c r="H14" s="74">
        <v>0</v>
      </c>
      <c r="I14" s="97">
        <v>0</v>
      </c>
    </row>
    <row r="15" spans="1:9" ht="15.75" customHeight="1" x14ac:dyDescent="0.25">
      <c r="A15" s="96" t="s">
        <v>33</v>
      </c>
      <c r="B15" s="89">
        <v>0</v>
      </c>
      <c r="C15" s="72">
        <v>0</v>
      </c>
      <c r="D15" s="72">
        <v>0</v>
      </c>
      <c r="E15" s="72">
        <v>0</v>
      </c>
      <c r="F15" s="72">
        <v>0</v>
      </c>
      <c r="G15" s="73">
        <f t="shared" si="2"/>
        <v>0</v>
      </c>
      <c r="H15" s="74">
        <v>0</v>
      </c>
      <c r="I15" s="97">
        <v>26</v>
      </c>
    </row>
    <row r="16" spans="1:9" ht="15.75" customHeight="1" x14ac:dyDescent="0.25">
      <c r="A16" s="96" t="s">
        <v>51</v>
      </c>
      <c r="B16" s="89">
        <v>0</v>
      </c>
      <c r="C16" s="72">
        <v>0</v>
      </c>
      <c r="D16" s="72">
        <v>0</v>
      </c>
      <c r="E16" s="72">
        <v>0</v>
      </c>
      <c r="F16" s="72">
        <v>0</v>
      </c>
      <c r="G16" s="73">
        <f t="shared" si="2"/>
        <v>0</v>
      </c>
      <c r="H16" s="74">
        <v>0</v>
      </c>
      <c r="I16" s="97">
        <v>3</v>
      </c>
    </row>
    <row r="17" spans="1:9" ht="15.75" customHeight="1" x14ac:dyDescent="0.25">
      <c r="A17" s="96" t="s">
        <v>18</v>
      </c>
      <c r="B17" s="89">
        <v>78</v>
      </c>
      <c r="C17" s="72">
        <v>76</v>
      </c>
      <c r="D17" s="72">
        <v>76</v>
      </c>
      <c r="E17" s="72">
        <v>0</v>
      </c>
      <c r="F17" s="72">
        <v>0</v>
      </c>
      <c r="G17" s="73">
        <f t="shared" si="2"/>
        <v>2</v>
      </c>
      <c r="H17" s="74">
        <v>0</v>
      </c>
      <c r="I17" s="97">
        <v>104</v>
      </c>
    </row>
    <row r="18" spans="1:9" ht="18.75" customHeight="1" x14ac:dyDescent="0.3">
      <c r="A18" s="99" t="s">
        <v>22</v>
      </c>
      <c r="B18" s="91">
        <f t="shared" ref="B18:I18" si="4">SUM(B7,B10)</f>
        <v>1474</v>
      </c>
      <c r="C18" s="53">
        <f t="shared" si="4"/>
        <v>1479</v>
      </c>
      <c r="D18" s="53">
        <f t="shared" si="4"/>
        <v>1476</v>
      </c>
      <c r="E18" s="53">
        <f t="shared" si="4"/>
        <v>0</v>
      </c>
      <c r="F18" s="53">
        <f t="shared" si="4"/>
        <v>0</v>
      </c>
      <c r="G18" s="53">
        <f t="shared" si="4"/>
        <v>-5</v>
      </c>
      <c r="H18" s="53">
        <f t="shared" si="4"/>
        <v>2</v>
      </c>
      <c r="I18" s="54">
        <f t="shared" si="4"/>
        <v>1563</v>
      </c>
    </row>
    <row r="19" spans="1:9" ht="23.45" customHeight="1" x14ac:dyDescent="0.2">
      <c r="A19" s="25" t="s">
        <v>20</v>
      </c>
      <c r="B19" s="13"/>
      <c r="C19" s="13"/>
      <c r="D19" s="13"/>
      <c r="E19" s="13"/>
      <c r="F19" s="13"/>
      <c r="G19" s="13"/>
      <c r="H19" s="14"/>
      <c r="I19" s="27"/>
    </row>
    <row r="20" spans="1:9" ht="18.75" customHeight="1" x14ac:dyDescent="0.3">
      <c r="A20" s="51" t="s">
        <v>35</v>
      </c>
      <c r="B20" s="47">
        <f t="shared" ref="B20:I20" si="5">SUM(B21:B27)</f>
        <v>1654</v>
      </c>
      <c r="C20" s="47">
        <f t="shared" si="5"/>
        <v>1483</v>
      </c>
      <c r="D20" s="47">
        <f t="shared" si="5"/>
        <v>1442</v>
      </c>
      <c r="E20" s="47">
        <f t="shared" si="5"/>
        <v>0</v>
      </c>
      <c r="F20" s="47">
        <f t="shared" si="5"/>
        <v>0</v>
      </c>
      <c r="G20" s="47">
        <f t="shared" si="5"/>
        <v>171</v>
      </c>
      <c r="H20" s="47">
        <f t="shared" si="5"/>
        <v>1</v>
      </c>
      <c r="I20" s="50">
        <f t="shared" si="5"/>
        <v>1724</v>
      </c>
    </row>
    <row r="21" spans="1:9" ht="15.75" customHeight="1" x14ac:dyDescent="0.25">
      <c r="A21" s="101" t="s">
        <v>36</v>
      </c>
      <c r="B21" s="71">
        <v>1113</v>
      </c>
      <c r="C21" s="72">
        <v>1113</v>
      </c>
      <c r="D21" s="72">
        <v>1070</v>
      </c>
      <c r="E21" s="72">
        <v>0</v>
      </c>
      <c r="F21" s="72">
        <v>0</v>
      </c>
      <c r="G21" s="73">
        <f t="shared" ref="G21:G27" si="6">SUM(B21-(C21+F21))</f>
        <v>0</v>
      </c>
      <c r="H21" s="72">
        <v>1</v>
      </c>
      <c r="I21" s="97">
        <v>1143</v>
      </c>
    </row>
    <row r="22" spans="1:9" ht="15.75" customHeight="1" x14ac:dyDescent="0.25">
      <c r="A22" s="101" t="s">
        <v>50</v>
      </c>
      <c r="B22" s="71">
        <v>69</v>
      </c>
      <c r="C22" s="75">
        <v>64</v>
      </c>
      <c r="D22" s="75">
        <v>61</v>
      </c>
      <c r="E22" s="75">
        <v>0</v>
      </c>
      <c r="F22" s="75">
        <v>0</v>
      </c>
      <c r="G22" s="73">
        <f>SUM(B22-(C22+F22))</f>
        <v>5</v>
      </c>
      <c r="H22" s="75">
        <v>0</v>
      </c>
      <c r="I22" s="97">
        <v>69</v>
      </c>
    </row>
    <row r="23" spans="1:9" ht="15.75" customHeight="1" x14ac:dyDescent="0.25">
      <c r="A23" s="101" t="s">
        <v>66</v>
      </c>
      <c r="B23" s="71">
        <v>242</v>
      </c>
      <c r="C23" s="75">
        <v>152</v>
      </c>
      <c r="D23" s="75">
        <v>152</v>
      </c>
      <c r="E23" s="75">
        <v>0</v>
      </c>
      <c r="F23" s="75">
        <v>0</v>
      </c>
      <c r="G23" s="73">
        <f>SUM(B23-(C23+F23))</f>
        <v>90</v>
      </c>
      <c r="H23" s="75">
        <v>0</v>
      </c>
      <c r="I23" s="97">
        <v>242</v>
      </c>
    </row>
    <row r="24" spans="1:9" ht="15.75" customHeight="1" x14ac:dyDescent="0.25">
      <c r="A24" s="101" t="s">
        <v>67</v>
      </c>
      <c r="B24" s="71">
        <v>140</v>
      </c>
      <c r="C24" s="75">
        <v>97</v>
      </c>
      <c r="D24" s="75">
        <v>97</v>
      </c>
      <c r="E24" s="75">
        <v>0</v>
      </c>
      <c r="F24" s="75">
        <v>0</v>
      </c>
      <c r="G24" s="73">
        <f>SUM(B24-(C24+F24))</f>
        <v>43</v>
      </c>
      <c r="H24" s="75">
        <v>0</v>
      </c>
      <c r="I24" s="97">
        <v>140</v>
      </c>
    </row>
    <row r="25" spans="1:9" ht="15.75" customHeight="1" x14ac:dyDescent="0.25">
      <c r="A25" s="102" t="s">
        <v>13</v>
      </c>
      <c r="B25" s="71">
        <v>0</v>
      </c>
      <c r="C25" s="75">
        <v>0</v>
      </c>
      <c r="D25" s="75">
        <v>5</v>
      </c>
      <c r="E25" s="75">
        <v>0</v>
      </c>
      <c r="F25" s="75">
        <v>0</v>
      </c>
      <c r="G25" s="73">
        <f>SUM(B25-(C25+F25))</f>
        <v>0</v>
      </c>
      <c r="H25" s="75">
        <v>0</v>
      </c>
      <c r="I25" s="97">
        <v>10</v>
      </c>
    </row>
    <row r="26" spans="1:9" ht="15.75" customHeight="1" x14ac:dyDescent="0.25">
      <c r="A26" s="102" t="s">
        <v>85</v>
      </c>
      <c r="B26" s="71">
        <v>50</v>
      </c>
      <c r="C26" s="75">
        <v>42</v>
      </c>
      <c r="D26" s="75">
        <v>42</v>
      </c>
      <c r="E26" s="75">
        <v>0</v>
      </c>
      <c r="F26" s="75">
        <v>0</v>
      </c>
      <c r="G26" s="73">
        <f>SUM(B26-(C26+F26))</f>
        <v>8</v>
      </c>
      <c r="H26" s="75">
        <v>0</v>
      </c>
      <c r="I26" s="97">
        <v>60</v>
      </c>
    </row>
    <row r="27" spans="1:9" ht="15.75" customHeight="1" x14ac:dyDescent="0.25">
      <c r="A27" s="101" t="s">
        <v>21</v>
      </c>
      <c r="B27" s="71">
        <v>40</v>
      </c>
      <c r="C27" s="75">
        <v>15</v>
      </c>
      <c r="D27" s="75">
        <v>15</v>
      </c>
      <c r="E27" s="75">
        <v>0</v>
      </c>
      <c r="F27" s="75">
        <v>0</v>
      </c>
      <c r="G27" s="73">
        <f t="shared" si="6"/>
        <v>25</v>
      </c>
      <c r="H27" s="75">
        <v>0</v>
      </c>
      <c r="I27" s="97">
        <v>60</v>
      </c>
    </row>
    <row r="28" spans="1:9" ht="18.75" customHeight="1" x14ac:dyDescent="0.3">
      <c r="A28" s="95" t="s">
        <v>34</v>
      </c>
      <c r="B28" s="48">
        <f>SUM(B29:B36)</f>
        <v>148</v>
      </c>
      <c r="C28" s="48">
        <f>SUM(C29:C36)</f>
        <v>148</v>
      </c>
      <c r="D28" s="48">
        <f t="shared" ref="D28:F28" si="7">SUM(D29:D36)</f>
        <v>180</v>
      </c>
      <c r="E28" s="48">
        <f t="shared" si="7"/>
        <v>0</v>
      </c>
      <c r="F28" s="48">
        <f t="shared" si="7"/>
        <v>2</v>
      </c>
      <c r="G28" s="48">
        <f>SUM(G29:G36)</f>
        <v>-2</v>
      </c>
      <c r="H28" s="48">
        <f>SUM(H29:H36)</f>
        <v>1</v>
      </c>
      <c r="I28" s="98">
        <f>SUM(I29:I36)</f>
        <v>202</v>
      </c>
    </row>
    <row r="29" spans="1:9" ht="15.75" customHeight="1" x14ac:dyDescent="0.25">
      <c r="A29" s="101" t="s">
        <v>16</v>
      </c>
      <c r="B29" s="71">
        <v>48</v>
      </c>
      <c r="C29" s="72">
        <v>62</v>
      </c>
      <c r="D29" s="72">
        <v>56</v>
      </c>
      <c r="E29" s="72">
        <v>0</v>
      </c>
      <c r="F29" s="72">
        <v>0</v>
      </c>
      <c r="G29" s="73">
        <f t="shared" ref="G29:G36" si="8">SUM(B29-(C29+F29))</f>
        <v>-14</v>
      </c>
      <c r="H29" s="72">
        <v>0</v>
      </c>
      <c r="I29" s="97">
        <v>48</v>
      </c>
    </row>
    <row r="30" spans="1:9" ht="15.75" customHeight="1" x14ac:dyDescent="0.25">
      <c r="A30" s="101" t="s">
        <v>13</v>
      </c>
      <c r="B30" s="71">
        <v>0</v>
      </c>
      <c r="C30" s="72">
        <v>0</v>
      </c>
      <c r="D30" s="72">
        <v>0</v>
      </c>
      <c r="E30" s="72">
        <v>0</v>
      </c>
      <c r="F30" s="72">
        <v>1</v>
      </c>
      <c r="G30" s="73">
        <f t="shared" si="8"/>
        <v>-1</v>
      </c>
      <c r="H30" s="72">
        <v>0</v>
      </c>
      <c r="I30" s="97">
        <v>2</v>
      </c>
    </row>
    <row r="31" spans="1:9" ht="15.75" customHeight="1" x14ac:dyDescent="0.25">
      <c r="A31" s="101" t="s">
        <v>19</v>
      </c>
      <c r="B31" s="71">
        <v>0</v>
      </c>
      <c r="C31" s="72">
        <v>0</v>
      </c>
      <c r="D31" s="72">
        <v>17</v>
      </c>
      <c r="E31" s="72">
        <v>0</v>
      </c>
      <c r="F31" s="72">
        <v>1</v>
      </c>
      <c r="G31" s="73">
        <f t="shared" si="8"/>
        <v>-1</v>
      </c>
      <c r="H31" s="72">
        <v>0</v>
      </c>
      <c r="I31" s="97">
        <v>28</v>
      </c>
    </row>
    <row r="32" spans="1:9" ht="15.75" customHeight="1" x14ac:dyDescent="0.25">
      <c r="A32" s="101" t="s">
        <v>17</v>
      </c>
      <c r="B32" s="71">
        <v>52</v>
      </c>
      <c r="C32" s="72">
        <v>52</v>
      </c>
      <c r="D32" s="72">
        <v>51</v>
      </c>
      <c r="E32" s="72">
        <v>0</v>
      </c>
      <c r="F32" s="72">
        <v>0</v>
      </c>
      <c r="G32" s="73">
        <f t="shared" si="8"/>
        <v>0</v>
      </c>
      <c r="H32" s="72">
        <v>0</v>
      </c>
      <c r="I32" s="97">
        <v>52</v>
      </c>
    </row>
    <row r="33" spans="1:9" ht="15.75" customHeight="1" x14ac:dyDescent="0.25">
      <c r="A33" s="101" t="s">
        <v>55</v>
      </c>
      <c r="B33" s="71">
        <v>0</v>
      </c>
      <c r="C33" s="72">
        <v>0</v>
      </c>
      <c r="D33" s="72">
        <v>0</v>
      </c>
      <c r="E33" s="72">
        <v>0</v>
      </c>
      <c r="F33" s="72">
        <v>0</v>
      </c>
      <c r="G33" s="73">
        <f t="shared" si="8"/>
        <v>0</v>
      </c>
      <c r="H33" s="72">
        <v>0</v>
      </c>
      <c r="I33" s="97">
        <v>0</v>
      </c>
    </row>
    <row r="34" spans="1:9" ht="15.75" customHeight="1" x14ac:dyDescent="0.25">
      <c r="A34" s="101" t="s">
        <v>33</v>
      </c>
      <c r="B34" s="71">
        <v>0</v>
      </c>
      <c r="C34" s="72">
        <v>0</v>
      </c>
      <c r="D34" s="72">
        <v>0</v>
      </c>
      <c r="E34" s="72">
        <v>0</v>
      </c>
      <c r="F34" s="72">
        <v>0</v>
      </c>
      <c r="G34" s="73">
        <f t="shared" si="8"/>
        <v>0</v>
      </c>
      <c r="H34" s="72">
        <v>0</v>
      </c>
      <c r="I34" s="97">
        <v>0</v>
      </c>
    </row>
    <row r="35" spans="1:9" ht="15.75" customHeight="1" x14ac:dyDescent="0.25">
      <c r="A35" s="101" t="s">
        <v>51</v>
      </c>
      <c r="B35" s="71">
        <v>0</v>
      </c>
      <c r="C35" s="72">
        <v>0</v>
      </c>
      <c r="D35" s="72">
        <v>25</v>
      </c>
      <c r="E35" s="72">
        <v>0</v>
      </c>
      <c r="F35" s="72">
        <v>0</v>
      </c>
      <c r="G35" s="73">
        <f t="shared" si="8"/>
        <v>0</v>
      </c>
      <c r="H35" s="72">
        <v>0</v>
      </c>
      <c r="I35" s="97">
        <v>24</v>
      </c>
    </row>
    <row r="36" spans="1:9" ht="15.75" customHeight="1" x14ac:dyDescent="0.25">
      <c r="A36" s="101" t="s">
        <v>18</v>
      </c>
      <c r="B36" s="71">
        <v>48</v>
      </c>
      <c r="C36" s="72">
        <v>34</v>
      </c>
      <c r="D36" s="72">
        <v>31</v>
      </c>
      <c r="E36" s="72">
        <v>0</v>
      </c>
      <c r="F36" s="72">
        <v>0</v>
      </c>
      <c r="G36" s="73">
        <f t="shared" si="8"/>
        <v>14</v>
      </c>
      <c r="H36" s="72">
        <v>1</v>
      </c>
      <c r="I36" s="97">
        <v>48</v>
      </c>
    </row>
    <row r="37" spans="1:9" ht="18.75" customHeight="1" x14ac:dyDescent="0.3">
      <c r="A37" s="95" t="s">
        <v>37</v>
      </c>
      <c r="B37" s="48">
        <f t="shared" ref="B37:I37" si="9">SUM(B20,B28)</f>
        <v>1802</v>
      </c>
      <c r="C37" s="48">
        <f t="shared" si="9"/>
        <v>1631</v>
      </c>
      <c r="D37" s="48">
        <f t="shared" si="9"/>
        <v>1622</v>
      </c>
      <c r="E37" s="48">
        <f t="shared" si="9"/>
        <v>0</v>
      </c>
      <c r="F37" s="48">
        <f t="shared" si="9"/>
        <v>2</v>
      </c>
      <c r="G37" s="48">
        <f t="shared" si="9"/>
        <v>169</v>
      </c>
      <c r="H37" s="48">
        <f t="shared" si="9"/>
        <v>2</v>
      </c>
      <c r="I37" s="98">
        <f t="shared" si="9"/>
        <v>1926</v>
      </c>
    </row>
    <row r="38" spans="1:9" ht="23.45" customHeight="1" x14ac:dyDescent="0.2">
      <c r="A38" s="25" t="s">
        <v>12</v>
      </c>
      <c r="B38" s="11"/>
      <c r="C38" s="11"/>
      <c r="D38" s="11"/>
      <c r="E38" s="11"/>
      <c r="F38" s="11"/>
      <c r="G38" s="11"/>
      <c r="H38" s="12"/>
      <c r="I38" s="30"/>
    </row>
    <row r="39" spans="1:9" ht="18.75" customHeight="1" x14ac:dyDescent="0.3">
      <c r="A39" s="56" t="s">
        <v>35</v>
      </c>
      <c r="B39" s="47">
        <f t="shared" ref="B39:I39" si="10">SUM(B40:B43)</f>
        <v>2761</v>
      </c>
      <c r="C39" s="47">
        <f t="shared" si="10"/>
        <v>3612</v>
      </c>
      <c r="D39" s="47">
        <f t="shared" si="10"/>
        <v>3602</v>
      </c>
      <c r="E39" s="47">
        <f t="shared" si="10"/>
        <v>0</v>
      </c>
      <c r="F39" s="47">
        <f t="shared" si="10"/>
        <v>0</v>
      </c>
      <c r="G39" s="47">
        <f t="shared" si="10"/>
        <v>-851</v>
      </c>
      <c r="H39" s="47">
        <f t="shared" si="10"/>
        <v>4</v>
      </c>
      <c r="I39" s="50">
        <f t="shared" si="10"/>
        <v>2781</v>
      </c>
    </row>
    <row r="40" spans="1:9" ht="15.75" customHeight="1" x14ac:dyDescent="0.25">
      <c r="A40" s="96" t="s">
        <v>36</v>
      </c>
      <c r="B40" s="71">
        <v>2481</v>
      </c>
      <c r="C40" s="72">
        <v>3322</v>
      </c>
      <c r="D40" s="72">
        <v>3313</v>
      </c>
      <c r="E40" s="72">
        <v>0</v>
      </c>
      <c r="F40" s="72">
        <v>0</v>
      </c>
      <c r="G40" s="73">
        <f>SUM(B40-(C40+F40))</f>
        <v>-841</v>
      </c>
      <c r="H40" s="74">
        <v>4</v>
      </c>
      <c r="I40" s="97">
        <v>2481</v>
      </c>
    </row>
    <row r="41" spans="1:9" ht="15.75" customHeight="1" x14ac:dyDescent="0.25">
      <c r="A41" s="96" t="s">
        <v>50</v>
      </c>
      <c r="B41" s="71">
        <v>128</v>
      </c>
      <c r="C41" s="72">
        <v>129</v>
      </c>
      <c r="D41" s="72">
        <v>128</v>
      </c>
      <c r="E41" s="72">
        <v>0</v>
      </c>
      <c r="F41" s="72">
        <v>0</v>
      </c>
      <c r="G41" s="73">
        <f t="shared" ref="G41:G43" si="11">SUM(B41-(C41+F41))</f>
        <v>-1</v>
      </c>
      <c r="H41" s="74">
        <v>0</v>
      </c>
      <c r="I41" s="97">
        <v>128</v>
      </c>
    </row>
    <row r="42" spans="1:9" ht="15.75" customHeight="1" x14ac:dyDescent="0.25">
      <c r="A42" s="102" t="s">
        <v>13</v>
      </c>
      <c r="B42" s="71">
        <v>24</v>
      </c>
      <c r="C42" s="72">
        <v>31</v>
      </c>
      <c r="D42" s="72">
        <v>31</v>
      </c>
      <c r="E42" s="72">
        <v>0</v>
      </c>
      <c r="F42" s="72">
        <v>0</v>
      </c>
      <c r="G42" s="73">
        <f t="shared" si="11"/>
        <v>-7</v>
      </c>
      <c r="H42" s="74">
        <v>0</v>
      </c>
      <c r="I42" s="97">
        <v>44</v>
      </c>
    </row>
    <row r="43" spans="1:9" ht="15.75" customHeight="1" x14ac:dyDescent="0.25">
      <c r="A43" s="96" t="s">
        <v>49</v>
      </c>
      <c r="B43" s="71">
        <v>128</v>
      </c>
      <c r="C43" s="72">
        <v>130</v>
      </c>
      <c r="D43" s="72">
        <v>130</v>
      </c>
      <c r="E43" s="72">
        <v>0</v>
      </c>
      <c r="F43" s="72">
        <v>0</v>
      </c>
      <c r="G43" s="73">
        <f t="shared" si="11"/>
        <v>-2</v>
      </c>
      <c r="H43" s="74">
        <v>0</v>
      </c>
      <c r="I43" s="97">
        <v>128</v>
      </c>
    </row>
    <row r="44" spans="1:9" ht="18.75" customHeight="1" x14ac:dyDescent="0.3">
      <c r="A44" s="95" t="s">
        <v>34</v>
      </c>
      <c r="B44" s="58">
        <f t="shared" ref="B44:I44" si="12">SUM(B45:B55)</f>
        <v>1229</v>
      </c>
      <c r="C44" s="58">
        <f t="shared" si="12"/>
        <v>1081</v>
      </c>
      <c r="D44" s="58">
        <f t="shared" si="12"/>
        <v>1076</v>
      </c>
      <c r="E44" s="58">
        <f t="shared" si="12"/>
        <v>0</v>
      </c>
      <c r="F44" s="58">
        <f t="shared" si="12"/>
        <v>32</v>
      </c>
      <c r="G44" s="58">
        <f t="shared" si="12"/>
        <v>116</v>
      </c>
      <c r="H44" s="58">
        <f t="shared" si="12"/>
        <v>1</v>
      </c>
      <c r="I44" s="106">
        <f t="shared" si="12"/>
        <v>1434</v>
      </c>
    </row>
    <row r="45" spans="1:9" ht="15.75" customHeight="1" x14ac:dyDescent="0.25">
      <c r="A45" s="96" t="s">
        <v>25</v>
      </c>
      <c r="B45" s="77">
        <v>48</v>
      </c>
      <c r="C45" s="78">
        <v>41</v>
      </c>
      <c r="D45" s="78">
        <v>41</v>
      </c>
      <c r="E45" s="78">
        <v>0</v>
      </c>
      <c r="F45" s="78">
        <v>0</v>
      </c>
      <c r="G45" s="87">
        <f t="shared" ref="G45:G55" si="13">SUM(B45-(C45+F45))</f>
        <v>7</v>
      </c>
      <c r="H45" s="80">
        <v>0</v>
      </c>
      <c r="I45" s="105">
        <v>68</v>
      </c>
    </row>
    <row r="46" spans="1:9" ht="15.75" customHeight="1" x14ac:dyDescent="0.25">
      <c r="A46" s="96" t="s">
        <v>32</v>
      </c>
      <c r="B46" s="71">
        <v>132</v>
      </c>
      <c r="C46" s="78">
        <v>93</v>
      </c>
      <c r="D46" s="72">
        <v>92</v>
      </c>
      <c r="E46" s="72">
        <v>0</v>
      </c>
      <c r="F46" s="72">
        <v>8</v>
      </c>
      <c r="G46" s="87">
        <f t="shared" si="13"/>
        <v>31</v>
      </c>
      <c r="H46" s="74">
        <v>0</v>
      </c>
      <c r="I46" s="97">
        <v>132</v>
      </c>
    </row>
    <row r="47" spans="1:9" ht="15.75" customHeight="1" x14ac:dyDescent="0.25">
      <c r="A47" s="96" t="s">
        <v>27</v>
      </c>
      <c r="B47" s="71">
        <v>76</v>
      </c>
      <c r="C47" s="78">
        <v>54</v>
      </c>
      <c r="D47" s="72">
        <v>54</v>
      </c>
      <c r="E47" s="72">
        <v>0</v>
      </c>
      <c r="F47" s="72">
        <v>0</v>
      </c>
      <c r="G47" s="87">
        <f t="shared" si="13"/>
        <v>22</v>
      </c>
      <c r="H47" s="74">
        <v>0</v>
      </c>
      <c r="I47" s="97">
        <v>76</v>
      </c>
    </row>
    <row r="48" spans="1:9" ht="15.75" customHeight="1" x14ac:dyDescent="0.25">
      <c r="A48" s="96" t="s">
        <v>16</v>
      </c>
      <c r="B48" s="77">
        <v>82</v>
      </c>
      <c r="C48" s="78">
        <v>41</v>
      </c>
      <c r="D48" s="78">
        <v>41</v>
      </c>
      <c r="E48" s="78">
        <v>0</v>
      </c>
      <c r="F48" s="78">
        <v>0</v>
      </c>
      <c r="G48" s="87">
        <f t="shared" si="13"/>
        <v>41</v>
      </c>
      <c r="H48" s="80">
        <v>0</v>
      </c>
      <c r="I48" s="105">
        <v>82</v>
      </c>
    </row>
    <row r="49" spans="1:9" ht="15.75" customHeight="1" x14ac:dyDescent="0.25">
      <c r="A49" s="96" t="s">
        <v>13</v>
      </c>
      <c r="B49" s="77">
        <v>10</v>
      </c>
      <c r="C49" s="78">
        <v>6</v>
      </c>
      <c r="D49" s="78">
        <v>6</v>
      </c>
      <c r="E49" s="78">
        <v>0</v>
      </c>
      <c r="F49" s="78">
        <v>2</v>
      </c>
      <c r="G49" s="87">
        <f t="shared" si="13"/>
        <v>2</v>
      </c>
      <c r="H49" s="80">
        <v>0</v>
      </c>
      <c r="I49" s="105">
        <v>20</v>
      </c>
    </row>
    <row r="50" spans="1:9" ht="15.75" customHeight="1" x14ac:dyDescent="0.25">
      <c r="A50" s="96" t="s">
        <v>19</v>
      </c>
      <c r="B50" s="77">
        <v>0</v>
      </c>
      <c r="C50" s="78">
        <v>145</v>
      </c>
      <c r="D50" s="78">
        <v>145</v>
      </c>
      <c r="E50" s="78">
        <v>0</v>
      </c>
      <c r="F50" s="78">
        <v>0</v>
      </c>
      <c r="G50" s="87">
        <f t="shared" si="13"/>
        <v>-145</v>
      </c>
      <c r="H50" s="80">
        <v>0</v>
      </c>
      <c r="I50" s="105">
        <v>171</v>
      </c>
    </row>
    <row r="51" spans="1:9" ht="15.75" customHeight="1" x14ac:dyDescent="0.25">
      <c r="A51" s="96" t="s">
        <v>17</v>
      </c>
      <c r="B51" s="77">
        <v>395</v>
      </c>
      <c r="C51" s="78">
        <v>383</v>
      </c>
      <c r="D51" s="78">
        <v>380</v>
      </c>
      <c r="E51" s="78">
        <v>0</v>
      </c>
      <c r="F51" s="78">
        <v>20</v>
      </c>
      <c r="G51" s="87">
        <f t="shared" si="13"/>
        <v>-8</v>
      </c>
      <c r="H51" s="80">
        <v>1</v>
      </c>
      <c r="I51" s="105">
        <v>395</v>
      </c>
    </row>
    <row r="52" spans="1:9" ht="15.75" customHeight="1" x14ac:dyDescent="0.25">
      <c r="A52" s="96" t="s">
        <v>55</v>
      </c>
      <c r="B52" s="77">
        <v>0</v>
      </c>
      <c r="C52" s="78">
        <v>0</v>
      </c>
      <c r="D52" s="78">
        <v>0</v>
      </c>
      <c r="E52" s="78">
        <v>0</v>
      </c>
      <c r="F52" s="78">
        <v>0</v>
      </c>
      <c r="G52" s="87">
        <f t="shared" si="13"/>
        <v>0</v>
      </c>
      <c r="H52" s="80">
        <v>0</v>
      </c>
      <c r="I52" s="105">
        <v>0</v>
      </c>
    </row>
    <row r="53" spans="1:9" ht="15.75" customHeight="1" x14ac:dyDescent="0.25">
      <c r="A53" s="96" t="s">
        <v>33</v>
      </c>
      <c r="B53" s="77">
        <v>0</v>
      </c>
      <c r="C53" s="78">
        <v>18</v>
      </c>
      <c r="D53" s="78">
        <v>18</v>
      </c>
      <c r="E53" s="78">
        <v>0</v>
      </c>
      <c r="F53" s="78">
        <v>0</v>
      </c>
      <c r="G53" s="87">
        <f t="shared" si="13"/>
        <v>-18</v>
      </c>
      <c r="H53" s="80">
        <v>0</v>
      </c>
      <c r="I53" s="105">
        <v>0</v>
      </c>
    </row>
    <row r="54" spans="1:9" ht="15.75" customHeight="1" x14ac:dyDescent="0.25">
      <c r="A54" s="102" t="s">
        <v>51</v>
      </c>
      <c r="B54" s="77">
        <v>90</v>
      </c>
      <c r="C54" s="78">
        <v>87</v>
      </c>
      <c r="D54" s="78">
        <v>87</v>
      </c>
      <c r="E54" s="78">
        <v>0</v>
      </c>
      <c r="F54" s="78">
        <v>2</v>
      </c>
      <c r="G54" s="87">
        <f t="shared" si="13"/>
        <v>1</v>
      </c>
      <c r="H54" s="80">
        <v>0</v>
      </c>
      <c r="I54" s="105">
        <v>94</v>
      </c>
    </row>
    <row r="55" spans="1:9" ht="15.75" customHeight="1" x14ac:dyDescent="0.25">
      <c r="A55" s="96" t="s">
        <v>18</v>
      </c>
      <c r="B55" s="77">
        <v>396</v>
      </c>
      <c r="C55" s="78">
        <v>213</v>
      </c>
      <c r="D55" s="78">
        <v>212</v>
      </c>
      <c r="E55" s="78">
        <v>0</v>
      </c>
      <c r="F55" s="78">
        <v>0</v>
      </c>
      <c r="G55" s="87">
        <f t="shared" si="13"/>
        <v>183</v>
      </c>
      <c r="H55" s="80">
        <v>0</v>
      </c>
      <c r="I55" s="105">
        <v>396</v>
      </c>
    </row>
    <row r="56" spans="1:9" ht="18.75" customHeight="1" x14ac:dyDescent="0.3">
      <c r="A56" s="52" t="s">
        <v>5</v>
      </c>
      <c r="B56" s="53">
        <f t="shared" ref="B56:I56" si="14">SUM(B39,B44)</f>
        <v>3990</v>
      </c>
      <c r="C56" s="53">
        <f t="shared" si="14"/>
        <v>4693</v>
      </c>
      <c r="D56" s="53">
        <f t="shared" si="14"/>
        <v>4678</v>
      </c>
      <c r="E56" s="53">
        <f t="shared" si="14"/>
        <v>0</v>
      </c>
      <c r="F56" s="53">
        <f t="shared" si="14"/>
        <v>32</v>
      </c>
      <c r="G56" s="53">
        <f t="shared" si="14"/>
        <v>-735</v>
      </c>
      <c r="H56" s="53">
        <f t="shared" si="14"/>
        <v>5</v>
      </c>
      <c r="I56" s="54">
        <f t="shared" si="14"/>
        <v>4215</v>
      </c>
    </row>
    <row r="57" spans="1:9" ht="23.45" customHeight="1" x14ac:dyDescent="0.25">
      <c r="A57" s="100" t="s">
        <v>7</v>
      </c>
      <c r="B57" s="15"/>
      <c r="C57" s="15"/>
      <c r="D57" s="15"/>
      <c r="E57" s="15"/>
      <c r="F57" s="15"/>
      <c r="G57" s="15"/>
      <c r="H57" s="16"/>
      <c r="I57" s="26"/>
    </row>
    <row r="58" spans="1:9" ht="18.75" customHeight="1" x14ac:dyDescent="0.3">
      <c r="A58" s="95" t="s">
        <v>35</v>
      </c>
      <c r="B58" s="88">
        <f t="shared" ref="B58:I58" si="15">SUM(B59:B61)</f>
        <v>1778</v>
      </c>
      <c r="C58" s="47">
        <f t="shared" si="15"/>
        <v>1708</v>
      </c>
      <c r="D58" s="47">
        <f t="shared" si="15"/>
        <v>1699</v>
      </c>
      <c r="E58" s="47">
        <f t="shared" si="15"/>
        <v>0</v>
      </c>
      <c r="F58" s="47">
        <f t="shared" si="15"/>
        <v>1</v>
      </c>
      <c r="G58" s="47">
        <f t="shared" si="15"/>
        <v>69</v>
      </c>
      <c r="H58" s="47">
        <f t="shared" si="15"/>
        <v>2</v>
      </c>
      <c r="I58" s="50">
        <f t="shared" si="15"/>
        <v>1789</v>
      </c>
    </row>
    <row r="59" spans="1:9" ht="15.75" customHeight="1" x14ac:dyDescent="0.25">
      <c r="A59" s="96" t="s">
        <v>36</v>
      </c>
      <c r="B59" s="89">
        <v>1554</v>
      </c>
      <c r="C59" s="72">
        <v>1517</v>
      </c>
      <c r="D59" s="72">
        <v>1509</v>
      </c>
      <c r="E59" s="72">
        <v>0</v>
      </c>
      <c r="F59" s="72">
        <v>0</v>
      </c>
      <c r="G59" s="73">
        <f>SUM(B59-(C59+F59))</f>
        <v>37</v>
      </c>
      <c r="H59" s="74">
        <v>2</v>
      </c>
      <c r="I59" s="97">
        <v>1554</v>
      </c>
    </row>
    <row r="60" spans="1:9" ht="15.75" customHeight="1" x14ac:dyDescent="0.25">
      <c r="A60" s="102" t="s">
        <v>13</v>
      </c>
      <c r="B60" s="89">
        <v>0</v>
      </c>
      <c r="C60" s="72">
        <v>0</v>
      </c>
      <c r="D60" s="72">
        <v>7</v>
      </c>
      <c r="E60" s="72">
        <v>0</v>
      </c>
      <c r="F60" s="72">
        <v>0</v>
      </c>
      <c r="G60" s="73">
        <f>SUM(B60-(C60+F60))</f>
        <v>0</v>
      </c>
      <c r="H60" s="74">
        <v>0</v>
      </c>
      <c r="I60" s="97">
        <v>11</v>
      </c>
    </row>
    <row r="61" spans="1:9" ht="15.75" customHeight="1" x14ac:dyDescent="0.25">
      <c r="A61" s="96" t="s">
        <v>26</v>
      </c>
      <c r="B61" s="89">
        <v>224</v>
      </c>
      <c r="C61" s="72">
        <v>191</v>
      </c>
      <c r="D61" s="72">
        <v>183</v>
      </c>
      <c r="E61" s="72">
        <v>0</v>
      </c>
      <c r="F61" s="72">
        <v>1</v>
      </c>
      <c r="G61" s="73">
        <f>SUM(B61-(C61+F61))</f>
        <v>32</v>
      </c>
      <c r="H61" s="74">
        <v>0</v>
      </c>
      <c r="I61" s="97">
        <v>224</v>
      </c>
    </row>
    <row r="62" spans="1:9" ht="18.75" customHeight="1" x14ac:dyDescent="0.3">
      <c r="A62" s="95" t="s">
        <v>34</v>
      </c>
      <c r="B62" s="90">
        <f t="shared" ref="B62:I62" si="16">SUM(B63:B70)</f>
        <v>130</v>
      </c>
      <c r="C62" s="48">
        <f t="shared" si="16"/>
        <v>198</v>
      </c>
      <c r="D62" s="48">
        <f t="shared" si="16"/>
        <v>198</v>
      </c>
      <c r="E62" s="48">
        <f t="shared" si="16"/>
        <v>3</v>
      </c>
      <c r="F62" s="48">
        <f t="shared" si="16"/>
        <v>0</v>
      </c>
      <c r="G62" s="48">
        <f t="shared" si="16"/>
        <v>-68</v>
      </c>
      <c r="H62" s="48">
        <f t="shared" si="16"/>
        <v>0</v>
      </c>
      <c r="I62" s="98">
        <f t="shared" si="16"/>
        <v>206</v>
      </c>
    </row>
    <row r="63" spans="1:9" ht="15.75" customHeight="1" x14ac:dyDescent="0.25">
      <c r="A63" s="96" t="s">
        <v>16</v>
      </c>
      <c r="B63" s="89">
        <v>26</v>
      </c>
      <c r="C63" s="72">
        <v>23</v>
      </c>
      <c r="D63" s="72">
        <v>23</v>
      </c>
      <c r="E63" s="72">
        <v>0</v>
      </c>
      <c r="F63" s="72">
        <v>0</v>
      </c>
      <c r="G63" s="73">
        <f t="shared" ref="G63:G70" si="17">SUM(B63-(C63+F63))</f>
        <v>3</v>
      </c>
      <c r="H63" s="74">
        <v>0</v>
      </c>
      <c r="I63" s="97">
        <v>24</v>
      </c>
    </row>
    <row r="64" spans="1:9" ht="15.75" customHeight="1" x14ac:dyDescent="0.25">
      <c r="A64" s="96" t="s">
        <v>19</v>
      </c>
      <c r="B64" s="89">
        <v>0</v>
      </c>
      <c r="C64" s="72">
        <v>17</v>
      </c>
      <c r="D64" s="72">
        <v>17</v>
      </c>
      <c r="E64" s="72">
        <v>0</v>
      </c>
      <c r="F64" s="72">
        <v>0</v>
      </c>
      <c r="G64" s="73">
        <f t="shared" si="17"/>
        <v>-17</v>
      </c>
      <c r="H64" s="74">
        <v>0</v>
      </c>
      <c r="I64" s="97">
        <v>12</v>
      </c>
    </row>
    <row r="65" spans="1:10" ht="15.75" customHeight="1" x14ac:dyDescent="0.25">
      <c r="A65" s="96" t="s">
        <v>17</v>
      </c>
      <c r="B65" s="89">
        <v>52</v>
      </c>
      <c r="C65" s="72">
        <v>52</v>
      </c>
      <c r="D65" s="72">
        <v>52</v>
      </c>
      <c r="E65" s="72">
        <v>0</v>
      </c>
      <c r="F65" s="72">
        <v>0</v>
      </c>
      <c r="G65" s="73">
        <f t="shared" si="17"/>
        <v>0</v>
      </c>
      <c r="H65" s="74">
        <v>0</v>
      </c>
      <c r="I65" s="97">
        <v>52</v>
      </c>
    </row>
    <row r="66" spans="1:10" ht="15.75" customHeight="1" x14ac:dyDescent="0.25">
      <c r="A66" s="96" t="s">
        <v>55</v>
      </c>
      <c r="B66" s="89">
        <v>0</v>
      </c>
      <c r="C66" s="72">
        <v>0</v>
      </c>
      <c r="D66" s="72">
        <v>0</v>
      </c>
      <c r="E66" s="72">
        <v>0</v>
      </c>
      <c r="F66" s="72">
        <v>0</v>
      </c>
      <c r="G66" s="73">
        <f t="shared" ref="G66" si="18">SUM(B66-(C66+F66))</f>
        <v>0</v>
      </c>
      <c r="H66" s="74">
        <v>0</v>
      </c>
      <c r="I66" s="97">
        <v>12</v>
      </c>
    </row>
    <row r="67" spans="1:10" ht="15.75" customHeight="1" x14ac:dyDescent="0.25">
      <c r="A67" s="96" t="s">
        <v>26</v>
      </c>
      <c r="B67" s="89">
        <v>0</v>
      </c>
      <c r="C67" s="72">
        <v>26</v>
      </c>
      <c r="D67" s="72">
        <v>26</v>
      </c>
      <c r="E67" s="72">
        <v>0</v>
      </c>
      <c r="F67" s="72">
        <v>0</v>
      </c>
      <c r="G67" s="73">
        <f t="shared" si="17"/>
        <v>-26</v>
      </c>
      <c r="H67" s="74">
        <v>0</v>
      </c>
      <c r="I67" s="97">
        <v>26</v>
      </c>
    </row>
    <row r="68" spans="1:10" ht="15.75" customHeight="1" x14ac:dyDescent="0.25">
      <c r="A68" s="96" t="s">
        <v>47</v>
      </c>
      <c r="B68" s="89">
        <v>0</v>
      </c>
      <c r="C68" s="72">
        <v>26</v>
      </c>
      <c r="D68" s="72">
        <v>26</v>
      </c>
      <c r="E68" s="72">
        <v>0</v>
      </c>
      <c r="F68" s="72">
        <v>0</v>
      </c>
      <c r="G68" s="73">
        <f t="shared" si="17"/>
        <v>-26</v>
      </c>
      <c r="H68" s="74">
        <v>0</v>
      </c>
      <c r="I68" s="97">
        <v>26</v>
      </c>
    </row>
    <row r="69" spans="1:10" ht="15.75" customHeight="1" x14ac:dyDescent="0.25">
      <c r="A69" s="96" t="s">
        <v>51</v>
      </c>
      <c r="B69" s="89">
        <v>0</v>
      </c>
      <c r="C69" s="72">
        <v>3</v>
      </c>
      <c r="D69" s="72">
        <v>3</v>
      </c>
      <c r="E69" s="72">
        <v>3</v>
      </c>
      <c r="F69" s="72">
        <v>0</v>
      </c>
      <c r="G69" s="73">
        <f t="shared" si="17"/>
        <v>-3</v>
      </c>
      <c r="H69" s="74">
        <v>0</v>
      </c>
      <c r="I69" s="97">
        <v>2</v>
      </c>
    </row>
    <row r="70" spans="1:10" ht="15.75" customHeight="1" x14ac:dyDescent="0.25">
      <c r="A70" s="96" t="s">
        <v>18</v>
      </c>
      <c r="B70" s="89">
        <v>52</v>
      </c>
      <c r="C70" s="72">
        <v>51</v>
      </c>
      <c r="D70" s="72">
        <v>51</v>
      </c>
      <c r="E70" s="72">
        <v>0</v>
      </c>
      <c r="F70" s="72">
        <v>0</v>
      </c>
      <c r="G70" s="73">
        <f t="shared" si="17"/>
        <v>1</v>
      </c>
      <c r="H70" s="74">
        <v>0</v>
      </c>
      <c r="I70" s="97">
        <v>52</v>
      </c>
    </row>
    <row r="71" spans="1:10" ht="18.75" customHeight="1" x14ac:dyDescent="0.3">
      <c r="A71" s="99" t="s">
        <v>9</v>
      </c>
      <c r="B71" s="90">
        <f t="shared" ref="B71:I71" si="19">SUM(B58,B62)</f>
        <v>1908</v>
      </c>
      <c r="C71" s="48">
        <f t="shared" si="19"/>
        <v>1906</v>
      </c>
      <c r="D71" s="48">
        <f t="shared" si="19"/>
        <v>1897</v>
      </c>
      <c r="E71" s="48">
        <f t="shared" si="19"/>
        <v>3</v>
      </c>
      <c r="F71" s="48">
        <f t="shared" si="19"/>
        <v>1</v>
      </c>
      <c r="G71" s="48">
        <f t="shared" si="19"/>
        <v>1</v>
      </c>
      <c r="H71" s="48">
        <f t="shared" si="19"/>
        <v>2</v>
      </c>
      <c r="I71" s="98">
        <f t="shared" si="19"/>
        <v>1995</v>
      </c>
    </row>
    <row r="72" spans="1:10" ht="18.75" x14ac:dyDescent="0.3">
      <c r="A72" s="103" t="s">
        <v>79</v>
      </c>
      <c r="B72" s="92">
        <f>SUM(B7,B20,B39,B58)</f>
        <v>7537</v>
      </c>
      <c r="C72" s="92">
        <f t="shared" ref="C72:I72" si="20">SUM(C7,C20,C39,C58)</f>
        <v>8093</v>
      </c>
      <c r="D72" s="92">
        <f t="shared" si="20"/>
        <v>8030</v>
      </c>
      <c r="E72" s="92">
        <f t="shared" si="20"/>
        <v>0</v>
      </c>
      <c r="F72" s="92">
        <f t="shared" si="20"/>
        <v>1</v>
      </c>
      <c r="G72" s="92">
        <f t="shared" si="20"/>
        <v>-557</v>
      </c>
      <c r="H72" s="92">
        <f t="shared" si="20"/>
        <v>9</v>
      </c>
      <c r="I72" s="92">
        <f t="shared" si="20"/>
        <v>7648</v>
      </c>
    </row>
    <row r="73" spans="1:10" ht="18.75" x14ac:dyDescent="0.3">
      <c r="A73" s="103" t="s">
        <v>81</v>
      </c>
      <c r="B73" s="92">
        <f>SUM(B10,B28,B44,B62)</f>
        <v>1637</v>
      </c>
      <c r="C73" s="92">
        <f t="shared" ref="C73:I73" si="21">SUM(C10,C28,C44,C62)</f>
        <v>1616</v>
      </c>
      <c r="D73" s="92">
        <f t="shared" si="21"/>
        <v>1643</v>
      </c>
      <c r="E73" s="92">
        <f t="shared" si="21"/>
        <v>3</v>
      </c>
      <c r="F73" s="92">
        <f t="shared" si="21"/>
        <v>34</v>
      </c>
      <c r="G73" s="92">
        <f t="shared" si="21"/>
        <v>-13</v>
      </c>
      <c r="H73" s="92">
        <f t="shared" si="21"/>
        <v>2</v>
      </c>
      <c r="I73" s="92">
        <f t="shared" si="21"/>
        <v>2051</v>
      </c>
    </row>
    <row r="74" spans="1:10" s="5" customFormat="1" ht="25.15" customHeight="1" thickBot="1" x14ac:dyDescent="0.25">
      <c r="A74" s="104" t="s">
        <v>28</v>
      </c>
      <c r="B74" s="93">
        <f>SUM(B18,B37,B56,B71)</f>
        <v>9174</v>
      </c>
      <c r="C74" s="93">
        <f t="shared" ref="C74:I74" si="22">SUM(C18,C37,C56,C71)</f>
        <v>9709</v>
      </c>
      <c r="D74" s="93">
        <f t="shared" si="22"/>
        <v>9673</v>
      </c>
      <c r="E74" s="93">
        <f t="shared" si="22"/>
        <v>3</v>
      </c>
      <c r="F74" s="93">
        <f t="shared" si="22"/>
        <v>35</v>
      </c>
      <c r="G74" s="93">
        <f t="shared" si="22"/>
        <v>-570</v>
      </c>
      <c r="H74" s="93">
        <f t="shared" si="22"/>
        <v>11</v>
      </c>
      <c r="I74" s="93">
        <f t="shared" si="22"/>
        <v>9699</v>
      </c>
    </row>
    <row r="75" spans="1:10" s="5" customFormat="1" ht="25.15" customHeight="1" x14ac:dyDescent="0.2">
      <c r="A75" s="33"/>
      <c r="B75" s="21"/>
      <c r="D75" s="21"/>
      <c r="E75" s="21"/>
      <c r="F75" s="21"/>
      <c r="G75" s="21"/>
      <c r="H75" s="21"/>
      <c r="I75" s="35"/>
      <c r="J75" s="34"/>
    </row>
    <row r="76" spans="1:10" s="5" customFormat="1" ht="21" customHeight="1" thickBot="1" x14ac:dyDescent="0.25">
      <c r="A76" s="36"/>
      <c r="B76" s="37"/>
      <c r="C76" s="60" t="s">
        <v>48</v>
      </c>
      <c r="D76" s="62">
        <v>46169</v>
      </c>
      <c r="E76" s="37"/>
      <c r="F76" s="37"/>
      <c r="G76" s="37"/>
      <c r="H76" s="37"/>
      <c r="I76" s="38"/>
      <c r="J76" s="34"/>
    </row>
    <row r="77" spans="1:10" s="5" customFormat="1" ht="34.9" customHeight="1" x14ac:dyDescent="0.2">
      <c r="A77" s="22" t="s">
        <v>1</v>
      </c>
      <c r="B77" s="23" t="s">
        <v>39</v>
      </c>
      <c r="C77" s="23" t="s">
        <v>40</v>
      </c>
      <c r="D77" s="23" t="s">
        <v>41</v>
      </c>
      <c r="E77" s="23" t="s">
        <v>52</v>
      </c>
      <c r="F77" s="23" t="s">
        <v>42</v>
      </c>
      <c r="G77" s="23" t="s">
        <v>43</v>
      </c>
      <c r="H77" s="23" t="s">
        <v>44</v>
      </c>
      <c r="I77" s="24" t="s">
        <v>60</v>
      </c>
    </row>
    <row r="78" spans="1:10" ht="18" customHeight="1" x14ac:dyDescent="0.2">
      <c r="A78" s="118" t="s">
        <v>62</v>
      </c>
      <c r="B78" s="119"/>
      <c r="C78" s="119"/>
      <c r="D78" s="119"/>
      <c r="E78" s="119"/>
      <c r="F78" s="119"/>
      <c r="G78" s="119"/>
      <c r="H78" s="119"/>
      <c r="I78" s="120"/>
    </row>
    <row r="79" spans="1:10" ht="23.45" customHeight="1" x14ac:dyDescent="0.25">
      <c r="A79" s="100" t="s">
        <v>10</v>
      </c>
      <c r="B79" s="15"/>
      <c r="C79" s="15"/>
      <c r="D79" s="15"/>
      <c r="E79" s="15"/>
      <c r="F79" s="15"/>
      <c r="G79" s="15"/>
      <c r="H79" s="16"/>
      <c r="I79" s="26"/>
    </row>
    <row r="80" spans="1:10" ht="18.75" customHeight="1" x14ac:dyDescent="0.3">
      <c r="A80" s="95" t="s">
        <v>35</v>
      </c>
      <c r="B80" s="88">
        <f>SUM(B81:B83)</f>
        <v>854</v>
      </c>
      <c r="C80" s="47">
        <f>SUM(C81:C83)</f>
        <v>851</v>
      </c>
      <c r="D80" s="47">
        <f t="shared" ref="D80:F80" si="23">SUM(D81:D83)</f>
        <v>851</v>
      </c>
      <c r="E80" s="47">
        <f t="shared" si="23"/>
        <v>0</v>
      </c>
      <c r="F80" s="47">
        <f t="shared" si="23"/>
        <v>0</v>
      </c>
      <c r="G80" s="47">
        <f>SUM(G81:G83)</f>
        <v>3</v>
      </c>
      <c r="H80" s="49">
        <f>SUM(H81:H83)</f>
        <v>1</v>
      </c>
      <c r="I80" s="50">
        <f>SUM(I81:I83)</f>
        <v>862</v>
      </c>
    </row>
    <row r="81" spans="1:9" ht="15.75" customHeight="1" x14ac:dyDescent="0.25">
      <c r="A81" s="101" t="s">
        <v>36</v>
      </c>
      <c r="B81" s="89">
        <v>790</v>
      </c>
      <c r="C81" s="72">
        <v>790</v>
      </c>
      <c r="D81" s="72">
        <v>788</v>
      </c>
      <c r="E81" s="72">
        <v>0</v>
      </c>
      <c r="F81" s="72">
        <v>0</v>
      </c>
      <c r="G81" s="73">
        <f>SUM(B81-(C81+F81))</f>
        <v>0</v>
      </c>
      <c r="H81" s="72">
        <v>0</v>
      </c>
      <c r="I81" s="97">
        <v>790</v>
      </c>
    </row>
    <row r="82" spans="1:9" ht="15.75" customHeight="1" x14ac:dyDescent="0.25">
      <c r="A82" s="101" t="s">
        <v>89</v>
      </c>
      <c r="B82" s="89">
        <v>64</v>
      </c>
      <c r="C82" s="72">
        <v>60</v>
      </c>
      <c r="D82" s="72">
        <v>62</v>
      </c>
      <c r="E82" s="72">
        <v>0</v>
      </c>
      <c r="F82" s="72">
        <v>0</v>
      </c>
      <c r="G82" s="73">
        <f>SUM(B82-(C82+F82))</f>
        <v>4</v>
      </c>
      <c r="H82" s="72">
        <v>1</v>
      </c>
      <c r="I82" s="97">
        <v>64</v>
      </c>
    </row>
    <row r="83" spans="1:9" ht="15.75" customHeight="1" x14ac:dyDescent="0.25">
      <c r="A83" s="102" t="s">
        <v>13</v>
      </c>
      <c r="B83" s="89">
        <v>0</v>
      </c>
      <c r="C83" s="72">
        <v>1</v>
      </c>
      <c r="D83" s="72">
        <v>1</v>
      </c>
      <c r="E83" s="72">
        <v>0</v>
      </c>
      <c r="F83" s="72">
        <v>0</v>
      </c>
      <c r="G83" s="73">
        <f>SUM(B83-(C83+F83))</f>
        <v>-1</v>
      </c>
      <c r="H83" s="72">
        <v>0</v>
      </c>
      <c r="I83" s="97">
        <v>8</v>
      </c>
    </row>
    <row r="84" spans="1:9" ht="18.75" customHeight="1" x14ac:dyDescent="0.3">
      <c r="A84" s="95" t="s">
        <v>34</v>
      </c>
      <c r="B84" s="90">
        <f t="shared" ref="B84:I84" si="24">SUM(B85:B92)</f>
        <v>370</v>
      </c>
      <c r="C84" s="48">
        <f t="shared" si="24"/>
        <v>322</v>
      </c>
      <c r="D84" s="48">
        <f t="shared" si="24"/>
        <v>320</v>
      </c>
      <c r="E84" s="48">
        <f t="shared" si="24"/>
        <v>0</v>
      </c>
      <c r="F84" s="48">
        <f t="shared" si="24"/>
        <v>0</v>
      </c>
      <c r="G84" s="48">
        <f t="shared" si="24"/>
        <v>48</v>
      </c>
      <c r="H84" s="55">
        <f t="shared" si="24"/>
        <v>0</v>
      </c>
      <c r="I84" s="98">
        <f t="shared" si="24"/>
        <v>488</v>
      </c>
    </row>
    <row r="85" spans="1:9" ht="15.75" customHeight="1" x14ac:dyDescent="0.25">
      <c r="A85" s="101" t="s">
        <v>16</v>
      </c>
      <c r="B85" s="89">
        <v>64</v>
      </c>
      <c r="C85" s="72">
        <v>23</v>
      </c>
      <c r="D85" s="72">
        <v>22</v>
      </c>
      <c r="E85" s="72">
        <v>0</v>
      </c>
      <c r="F85" s="72">
        <v>0</v>
      </c>
      <c r="G85" s="73">
        <f t="shared" ref="G85:G92" si="25">SUM(B85-(C85+F85))</f>
        <v>41</v>
      </c>
      <c r="H85" s="72">
        <v>0</v>
      </c>
      <c r="I85" s="97">
        <v>64</v>
      </c>
    </row>
    <row r="86" spans="1:9" ht="15.75" customHeight="1" x14ac:dyDescent="0.25">
      <c r="A86" s="101" t="s">
        <v>19</v>
      </c>
      <c r="B86" s="89">
        <v>0</v>
      </c>
      <c r="C86" s="72">
        <v>0</v>
      </c>
      <c r="D86" s="72">
        <v>0</v>
      </c>
      <c r="E86" s="72">
        <v>0</v>
      </c>
      <c r="F86" s="72">
        <v>0</v>
      </c>
      <c r="G86" s="73">
        <f t="shared" si="25"/>
        <v>0</v>
      </c>
      <c r="H86" s="72">
        <v>0</v>
      </c>
      <c r="I86" s="97">
        <v>0</v>
      </c>
    </row>
    <row r="87" spans="1:9" ht="15.75" customHeight="1" x14ac:dyDescent="0.25">
      <c r="A87" s="101" t="s">
        <v>38</v>
      </c>
      <c r="B87" s="89">
        <v>84</v>
      </c>
      <c r="C87" s="72">
        <v>81</v>
      </c>
      <c r="D87" s="72">
        <v>81</v>
      </c>
      <c r="E87" s="72">
        <v>0</v>
      </c>
      <c r="F87" s="72">
        <v>0</v>
      </c>
      <c r="G87" s="73">
        <f t="shared" si="25"/>
        <v>3</v>
      </c>
      <c r="H87" s="72">
        <v>0</v>
      </c>
      <c r="I87" s="97">
        <v>116</v>
      </c>
    </row>
    <row r="88" spans="1:9" ht="15.75" customHeight="1" x14ac:dyDescent="0.25">
      <c r="A88" s="101" t="s">
        <v>17</v>
      </c>
      <c r="B88" s="89">
        <v>222</v>
      </c>
      <c r="C88" s="72">
        <v>218</v>
      </c>
      <c r="D88" s="72">
        <v>217</v>
      </c>
      <c r="E88" s="72">
        <v>0</v>
      </c>
      <c r="F88" s="72">
        <v>0</v>
      </c>
      <c r="G88" s="73">
        <f t="shared" si="25"/>
        <v>4</v>
      </c>
      <c r="H88" s="72">
        <v>0</v>
      </c>
      <c r="I88" s="97">
        <v>308</v>
      </c>
    </row>
    <row r="89" spans="1:9" ht="15.75" customHeight="1" x14ac:dyDescent="0.25">
      <c r="A89" s="101" t="s">
        <v>56</v>
      </c>
      <c r="B89" s="89">
        <v>0</v>
      </c>
      <c r="C89" s="72">
        <v>0</v>
      </c>
      <c r="D89" s="72">
        <v>0</v>
      </c>
      <c r="E89" s="72">
        <v>0</v>
      </c>
      <c r="F89" s="72">
        <v>0</v>
      </c>
      <c r="G89" s="73">
        <f t="shared" si="25"/>
        <v>0</v>
      </c>
      <c r="H89" s="72">
        <v>0</v>
      </c>
      <c r="I89" s="97">
        <v>0</v>
      </c>
    </row>
    <row r="90" spans="1:9" ht="15.75" customHeight="1" x14ac:dyDescent="0.25">
      <c r="A90" s="101" t="s">
        <v>33</v>
      </c>
      <c r="B90" s="89">
        <v>0</v>
      </c>
      <c r="C90" s="72">
        <v>0</v>
      </c>
      <c r="D90" s="72">
        <v>0</v>
      </c>
      <c r="E90" s="72">
        <v>0</v>
      </c>
      <c r="F90" s="72">
        <v>0</v>
      </c>
      <c r="G90" s="73">
        <f t="shared" si="25"/>
        <v>0</v>
      </c>
      <c r="H90" s="72">
        <v>0</v>
      </c>
      <c r="I90" s="97">
        <v>0</v>
      </c>
    </row>
    <row r="91" spans="1:9" ht="15.75" customHeight="1" x14ac:dyDescent="0.25">
      <c r="A91" s="101" t="s">
        <v>46</v>
      </c>
      <c r="B91" s="89">
        <v>0</v>
      </c>
      <c r="C91" s="72">
        <v>0</v>
      </c>
      <c r="D91" s="72">
        <v>0</v>
      </c>
      <c r="E91" s="72">
        <v>0</v>
      </c>
      <c r="F91" s="72">
        <v>0</v>
      </c>
      <c r="G91" s="73">
        <f t="shared" si="25"/>
        <v>0</v>
      </c>
      <c r="H91" s="72">
        <v>0</v>
      </c>
      <c r="I91" s="97">
        <v>0</v>
      </c>
    </row>
    <row r="92" spans="1:9" ht="15.75" customHeight="1" x14ac:dyDescent="0.25">
      <c r="A92" s="101" t="s">
        <v>18</v>
      </c>
      <c r="B92" s="89">
        <v>0</v>
      </c>
      <c r="C92" s="72">
        <v>0</v>
      </c>
      <c r="D92" s="72">
        <v>0</v>
      </c>
      <c r="E92" s="72">
        <v>0</v>
      </c>
      <c r="F92" s="72">
        <v>0</v>
      </c>
      <c r="G92" s="73">
        <f t="shared" si="25"/>
        <v>0</v>
      </c>
      <c r="H92" s="72">
        <v>0</v>
      </c>
      <c r="I92" s="97">
        <v>0</v>
      </c>
    </row>
    <row r="93" spans="1:9" ht="18.75" customHeight="1" x14ac:dyDescent="0.3">
      <c r="A93" s="95" t="s">
        <v>31</v>
      </c>
      <c r="B93" s="90">
        <f t="shared" ref="B93:I93" si="26">SUM(B80,B84)</f>
        <v>1224</v>
      </c>
      <c r="C93" s="48">
        <f t="shared" si="26"/>
        <v>1173</v>
      </c>
      <c r="D93" s="48">
        <f t="shared" si="26"/>
        <v>1171</v>
      </c>
      <c r="E93" s="48">
        <f t="shared" si="26"/>
        <v>0</v>
      </c>
      <c r="F93" s="48">
        <f t="shared" si="26"/>
        <v>0</v>
      </c>
      <c r="G93" s="48">
        <f t="shared" si="26"/>
        <v>51</v>
      </c>
      <c r="H93" s="55">
        <f t="shared" si="26"/>
        <v>1</v>
      </c>
      <c r="I93" s="98">
        <f t="shared" si="26"/>
        <v>1350</v>
      </c>
    </row>
    <row r="94" spans="1:9" ht="23.45" customHeight="1" x14ac:dyDescent="0.2">
      <c r="A94" s="25" t="s">
        <v>14</v>
      </c>
      <c r="B94" s="13"/>
      <c r="C94" s="13"/>
      <c r="D94" s="13"/>
      <c r="E94" s="13"/>
      <c r="F94" s="13"/>
      <c r="G94" s="13"/>
      <c r="H94" s="14"/>
      <c r="I94" s="27"/>
    </row>
    <row r="95" spans="1:9" ht="18.75" customHeight="1" x14ac:dyDescent="0.3">
      <c r="A95" s="56" t="s">
        <v>35</v>
      </c>
      <c r="B95" s="57">
        <f t="shared" ref="B95:I95" si="27">SUM(B96:B100)</f>
        <v>1386</v>
      </c>
      <c r="C95" s="57">
        <f t="shared" si="27"/>
        <v>1342</v>
      </c>
      <c r="D95" s="57">
        <f t="shared" si="27"/>
        <v>1235</v>
      </c>
      <c r="E95" s="57">
        <f t="shared" si="27"/>
        <v>0</v>
      </c>
      <c r="F95" s="57">
        <f t="shared" si="27"/>
        <v>0</v>
      </c>
      <c r="G95" s="47">
        <f t="shared" si="27"/>
        <v>44</v>
      </c>
      <c r="H95" s="47">
        <f t="shared" si="27"/>
        <v>3</v>
      </c>
      <c r="I95" s="98">
        <f t="shared" si="27"/>
        <v>1388</v>
      </c>
    </row>
    <row r="96" spans="1:9" ht="15.75" customHeight="1" x14ac:dyDescent="0.25">
      <c r="A96" s="96" t="s">
        <v>36</v>
      </c>
      <c r="B96" s="71">
        <v>986</v>
      </c>
      <c r="C96" s="72">
        <v>1065</v>
      </c>
      <c r="D96" s="72">
        <v>923</v>
      </c>
      <c r="E96" s="72">
        <v>0</v>
      </c>
      <c r="F96" s="72">
        <v>0</v>
      </c>
      <c r="G96" s="73">
        <f t="shared" ref="G96:G100" si="28">SUM(B96-(C96+F96))</f>
        <v>-79</v>
      </c>
      <c r="H96" s="74">
        <v>3</v>
      </c>
      <c r="I96" s="97">
        <v>986</v>
      </c>
    </row>
    <row r="97" spans="1:9" ht="15.75" customHeight="1" x14ac:dyDescent="0.25">
      <c r="A97" s="101" t="s">
        <v>63</v>
      </c>
      <c r="B97" s="71">
        <v>160</v>
      </c>
      <c r="C97" s="72">
        <v>124</v>
      </c>
      <c r="D97" s="75">
        <v>121</v>
      </c>
      <c r="E97" s="75">
        <v>0</v>
      </c>
      <c r="F97" s="75">
        <v>0</v>
      </c>
      <c r="G97" s="73">
        <f t="shared" si="28"/>
        <v>36</v>
      </c>
      <c r="H97" s="76">
        <v>0</v>
      </c>
      <c r="I97" s="105">
        <v>160</v>
      </c>
    </row>
    <row r="98" spans="1:9" ht="15.75" customHeight="1" x14ac:dyDescent="0.25">
      <c r="A98" s="96" t="s">
        <v>13</v>
      </c>
      <c r="B98" s="71">
        <v>54</v>
      </c>
      <c r="C98" s="72">
        <v>0</v>
      </c>
      <c r="D98" s="72">
        <v>38</v>
      </c>
      <c r="E98" s="72">
        <v>0</v>
      </c>
      <c r="F98" s="72">
        <v>0</v>
      </c>
      <c r="G98" s="73">
        <f t="shared" si="28"/>
        <v>54</v>
      </c>
      <c r="H98" s="74">
        <v>0</v>
      </c>
      <c r="I98" s="97">
        <v>56</v>
      </c>
    </row>
    <row r="99" spans="1:9" ht="15.75" customHeight="1" x14ac:dyDescent="0.25">
      <c r="A99" s="102" t="s">
        <v>57</v>
      </c>
      <c r="B99" s="71">
        <v>50</v>
      </c>
      <c r="C99" s="72">
        <v>50</v>
      </c>
      <c r="D99" s="75">
        <v>50</v>
      </c>
      <c r="E99" s="75">
        <v>0</v>
      </c>
      <c r="F99" s="75">
        <v>0</v>
      </c>
      <c r="G99" s="73">
        <f t="shared" si="28"/>
        <v>0</v>
      </c>
      <c r="H99" s="76">
        <v>0</v>
      </c>
      <c r="I99" s="97">
        <v>50</v>
      </c>
    </row>
    <row r="100" spans="1:9" ht="15.75" customHeight="1" x14ac:dyDescent="0.25">
      <c r="A100" s="102" t="s">
        <v>64</v>
      </c>
      <c r="B100" s="71">
        <v>136</v>
      </c>
      <c r="C100" s="72">
        <v>103</v>
      </c>
      <c r="D100" s="75">
        <v>103</v>
      </c>
      <c r="E100" s="75">
        <v>0</v>
      </c>
      <c r="F100" s="75">
        <v>0</v>
      </c>
      <c r="G100" s="73">
        <f t="shared" si="28"/>
        <v>33</v>
      </c>
      <c r="H100" s="76">
        <v>0</v>
      </c>
      <c r="I100" s="97">
        <v>136</v>
      </c>
    </row>
    <row r="101" spans="1:9" ht="18.75" customHeight="1" x14ac:dyDescent="0.3">
      <c r="A101" s="95" t="s">
        <v>34</v>
      </c>
      <c r="B101" s="58">
        <f t="shared" ref="B101:I101" si="29">SUM(B102:B113)</f>
        <v>795</v>
      </c>
      <c r="C101" s="58">
        <f t="shared" si="29"/>
        <v>620</v>
      </c>
      <c r="D101" s="58">
        <f t="shared" si="29"/>
        <v>704</v>
      </c>
      <c r="E101" s="58">
        <f t="shared" si="29"/>
        <v>0</v>
      </c>
      <c r="F101" s="58">
        <f t="shared" si="29"/>
        <v>12</v>
      </c>
      <c r="G101" s="58">
        <f t="shared" si="29"/>
        <v>163</v>
      </c>
      <c r="H101" s="58">
        <f t="shared" si="29"/>
        <v>1</v>
      </c>
      <c r="I101" s="106">
        <f t="shared" si="29"/>
        <v>1021</v>
      </c>
    </row>
    <row r="102" spans="1:9" ht="15.75" customHeight="1" x14ac:dyDescent="0.25">
      <c r="A102" s="96" t="s">
        <v>25</v>
      </c>
      <c r="B102" s="77">
        <v>139</v>
      </c>
      <c r="C102" s="78">
        <v>70</v>
      </c>
      <c r="D102" s="78">
        <v>70</v>
      </c>
      <c r="E102" s="78">
        <v>0</v>
      </c>
      <c r="F102" s="78">
        <v>0</v>
      </c>
      <c r="G102" s="79">
        <f t="shared" ref="G102:G113" si="30">SUM(B102-(C102+F102))</f>
        <v>69</v>
      </c>
      <c r="H102" s="80">
        <v>0</v>
      </c>
      <c r="I102" s="105">
        <v>139</v>
      </c>
    </row>
    <row r="103" spans="1:9" ht="15.75" customHeight="1" x14ac:dyDescent="0.25">
      <c r="A103" s="102" t="s">
        <v>32</v>
      </c>
      <c r="B103" s="77">
        <v>16</v>
      </c>
      <c r="C103" s="78">
        <v>11</v>
      </c>
      <c r="D103" s="81">
        <v>11</v>
      </c>
      <c r="E103" s="81">
        <v>0</v>
      </c>
      <c r="F103" s="81">
        <v>0</v>
      </c>
      <c r="G103" s="79">
        <f t="shared" si="30"/>
        <v>5</v>
      </c>
      <c r="H103" s="82">
        <v>0</v>
      </c>
      <c r="I103" s="105">
        <v>16</v>
      </c>
    </row>
    <row r="104" spans="1:9" ht="15.75" customHeight="1" x14ac:dyDescent="0.25">
      <c r="A104" s="101" t="s">
        <v>24</v>
      </c>
      <c r="B104" s="77">
        <v>0</v>
      </c>
      <c r="C104" s="78">
        <v>21</v>
      </c>
      <c r="D104" s="83">
        <v>16</v>
      </c>
      <c r="E104" s="83">
        <v>0</v>
      </c>
      <c r="F104" s="83">
        <v>0</v>
      </c>
      <c r="G104" s="79">
        <f t="shared" si="30"/>
        <v>-21</v>
      </c>
      <c r="H104" s="84">
        <v>0</v>
      </c>
      <c r="I104" s="105">
        <v>32</v>
      </c>
    </row>
    <row r="105" spans="1:9" ht="15.75" customHeight="1" x14ac:dyDescent="0.25">
      <c r="A105" s="101" t="s">
        <v>13</v>
      </c>
      <c r="B105" s="77">
        <v>0</v>
      </c>
      <c r="C105" s="78">
        <v>0</v>
      </c>
      <c r="D105" s="83">
        <v>3</v>
      </c>
      <c r="E105" s="83">
        <v>0</v>
      </c>
      <c r="F105" s="83">
        <v>0</v>
      </c>
      <c r="G105" s="79">
        <f t="shared" si="30"/>
        <v>0</v>
      </c>
      <c r="H105" s="84">
        <v>0</v>
      </c>
      <c r="I105" s="105">
        <v>8</v>
      </c>
    </row>
    <row r="106" spans="1:9" ht="15.75" customHeight="1" x14ac:dyDescent="0.25">
      <c r="A106" s="96" t="s">
        <v>19</v>
      </c>
      <c r="B106" s="77">
        <v>0</v>
      </c>
      <c r="C106" s="78">
        <v>0</v>
      </c>
      <c r="D106" s="78">
        <v>89</v>
      </c>
      <c r="E106" s="78">
        <v>0</v>
      </c>
      <c r="F106" s="78">
        <v>0</v>
      </c>
      <c r="G106" s="79">
        <f t="shared" ref="G106:G111" si="31">SUM(B106-(C106+F106))</f>
        <v>0</v>
      </c>
      <c r="H106" s="80">
        <v>0</v>
      </c>
      <c r="I106" s="105">
        <v>64</v>
      </c>
    </row>
    <row r="107" spans="1:9" ht="15.75" customHeight="1" x14ac:dyDescent="0.25">
      <c r="A107" s="96" t="s">
        <v>17</v>
      </c>
      <c r="B107" s="77">
        <v>32</v>
      </c>
      <c r="C107" s="78">
        <v>101</v>
      </c>
      <c r="D107" s="78">
        <v>91</v>
      </c>
      <c r="E107" s="78">
        <v>0</v>
      </c>
      <c r="F107" s="78">
        <v>0</v>
      </c>
      <c r="G107" s="79">
        <f t="shared" si="31"/>
        <v>-69</v>
      </c>
      <c r="H107" s="80">
        <v>0</v>
      </c>
      <c r="I107" s="105">
        <v>32</v>
      </c>
    </row>
    <row r="108" spans="1:9" ht="15.75" customHeight="1" x14ac:dyDescent="0.25">
      <c r="A108" s="96" t="s">
        <v>55</v>
      </c>
      <c r="B108" s="77">
        <v>0</v>
      </c>
      <c r="C108" s="78">
        <v>0</v>
      </c>
      <c r="D108" s="78">
        <v>8</v>
      </c>
      <c r="E108" s="78">
        <v>0</v>
      </c>
      <c r="F108" s="78">
        <v>0</v>
      </c>
      <c r="G108" s="79">
        <f t="shared" si="31"/>
        <v>0</v>
      </c>
      <c r="H108" s="80">
        <v>0</v>
      </c>
      <c r="I108" s="105">
        <v>0</v>
      </c>
    </row>
    <row r="109" spans="1:9" ht="15.75" customHeight="1" x14ac:dyDescent="0.25">
      <c r="A109" s="96" t="s">
        <v>26</v>
      </c>
      <c r="B109" s="77">
        <v>400</v>
      </c>
      <c r="C109" s="78">
        <v>284</v>
      </c>
      <c r="D109" s="78">
        <v>272</v>
      </c>
      <c r="E109" s="78">
        <v>0</v>
      </c>
      <c r="F109" s="81">
        <v>12</v>
      </c>
      <c r="G109" s="79">
        <f t="shared" si="31"/>
        <v>104</v>
      </c>
      <c r="H109" s="80">
        <v>1</v>
      </c>
      <c r="I109" s="105">
        <v>416</v>
      </c>
    </row>
    <row r="110" spans="1:9" ht="15.75" customHeight="1" x14ac:dyDescent="0.25">
      <c r="A110" s="102" t="s">
        <v>45</v>
      </c>
      <c r="B110" s="77">
        <v>0</v>
      </c>
      <c r="C110" s="78">
        <v>0</v>
      </c>
      <c r="D110" s="81">
        <v>19</v>
      </c>
      <c r="E110" s="81">
        <v>0</v>
      </c>
      <c r="F110" s="81">
        <v>0</v>
      </c>
      <c r="G110" s="79">
        <f t="shared" si="31"/>
        <v>0</v>
      </c>
      <c r="H110" s="82">
        <v>0</v>
      </c>
      <c r="I110" s="105">
        <v>50</v>
      </c>
    </row>
    <row r="111" spans="1:9" ht="15.75" customHeight="1" x14ac:dyDescent="0.25">
      <c r="A111" s="102" t="s">
        <v>33</v>
      </c>
      <c r="B111" s="77">
        <v>0</v>
      </c>
      <c r="C111" s="78">
        <v>0</v>
      </c>
      <c r="D111" s="81">
        <v>0</v>
      </c>
      <c r="E111" s="81">
        <v>0</v>
      </c>
      <c r="F111" s="81">
        <v>0</v>
      </c>
      <c r="G111" s="79">
        <f t="shared" si="31"/>
        <v>0</v>
      </c>
      <c r="H111" s="82">
        <v>0</v>
      </c>
      <c r="I111" s="105">
        <v>0</v>
      </c>
    </row>
    <row r="112" spans="1:9" ht="15.75" customHeight="1" x14ac:dyDescent="0.25">
      <c r="A112" s="102" t="s">
        <v>58</v>
      </c>
      <c r="B112" s="71">
        <v>80</v>
      </c>
      <c r="C112" s="78">
        <v>82</v>
      </c>
      <c r="D112" s="85">
        <v>82</v>
      </c>
      <c r="E112" s="85">
        <v>0</v>
      </c>
      <c r="F112" s="85">
        <v>0</v>
      </c>
      <c r="G112" s="79">
        <f t="shared" si="30"/>
        <v>-2</v>
      </c>
      <c r="H112" s="86">
        <v>0</v>
      </c>
      <c r="I112" s="105">
        <v>136</v>
      </c>
    </row>
    <row r="113" spans="1:9" ht="15.75" customHeight="1" x14ac:dyDescent="0.25">
      <c r="A113" s="96" t="s">
        <v>18</v>
      </c>
      <c r="B113" s="77">
        <v>128</v>
      </c>
      <c r="C113" s="78">
        <v>51</v>
      </c>
      <c r="D113" s="78">
        <v>43</v>
      </c>
      <c r="E113" s="78">
        <v>0</v>
      </c>
      <c r="F113" s="78">
        <v>0</v>
      </c>
      <c r="G113" s="79">
        <f t="shared" si="30"/>
        <v>77</v>
      </c>
      <c r="H113" s="80">
        <v>0</v>
      </c>
      <c r="I113" s="105">
        <v>128</v>
      </c>
    </row>
    <row r="114" spans="1:9" ht="18.75" customHeight="1" x14ac:dyDescent="0.3">
      <c r="A114" s="52" t="s">
        <v>23</v>
      </c>
      <c r="B114" s="53">
        <f t="shared" ref="B114:I114" si="32">SUM(B95,B101)</f>
        <v>2181</v>
      </c>
      <c r="C114" s="53">
        <f t="shared" si="32"/>
        <v>1962</v>
      </c>
      <c r="D114" s="53">
        <f t="shared" si="32"/>
        <v>1939</v>
      </c>
      <c r="E114" s="53">
        <f t="shared" si="32"/>
        <v>0</v>
      </c>
      <c r="F114" s="53">
        <f t="shared" si="32"/>
        <v>12</v>
      </c>
      <c r="G114" s="53">
        <f t="shared" si="32"/>
        <v>207</v>
      </c>
      <c r="H114" s="53">
        <f t="shared" si="32"/>
        <v>4</v>
      </c>
      <c r="I114" s="54">
        <f t="shared" si="32"/>
        <v>2409</v>
      </c>
    </row>
    <row r="115" spans="1:9" ht="23.45" customHeight="1" x14ac:dyDescent="0.25">
      <c r="A115" s="100" t="s">
        <v>30</v>
      </c>
      <c r="B115" s="15"/>
      <c r="C115" s="15"/>
      <c r="D115" s="15"/>
      <c r="E115" s="15"/>
      <c r="F115" s="15"/>
      <c r="G115" s="15"/>
      <c r="H115" s="16"/>
      <c r="I115" s="26"/>
    </row>
    <row r="116" spans="1:9" ht="18.75" customHeight="1" x14ac:dyDescent="0.3">
      <c r="A116" s="95" t="s">
        <v>35</v>
      </c>
      <c r="B116" s="88">
        <f t="shared" ref="B116:I116" si="33">SUM(B117:B119)</f>
        <v>934</v>
      </c>
      <c r="C116" s="88">
        <f t="shared" si="33"/>
        <v>915</v>
      </c>
      <c r="D116" s="88">
        <f t="shared" si="33"/>
        <v>915</v>
      </c>
      <c r="E116" s="88">
        <f t="shared" si="33"/>
        <v>0</v>
      </c>
      <c r="F116" s="88">
        <f t="shared" si="33"/>
        <v>0</v>
      </c>
      <c r="G116" s="88">
        <f t="shared" si="33"/>
        <v>19</v>
      </c>
      <c r="H116" s="88">
        <f t="shared" si="33"/>
        <v>2</v>
      </c>
      <c r="I116" s="115">
        <f t="shared" si="33"/>
        <v>946</v>
      </c>
    </row>
    <row r="117" spans="1:9" ht="15.75" customHeight="1" x14ac:dyDescent="0.25">
      <c r="A117" s="96" t="s">
        <v>36</v>
      </c>
      <c r="B117" s="89">
        <v>916</v>
      </c>
      <c r="C117" s="72">
        <v>905</v>
      </c>
      <c r="D117" s="72">
        <v>905</v>
      </c>
      <c r="E117" s="72">
        <v>0</v>
      </c>
      <c r="F117" s="72">
        <v>0</v>
      </c>
      <c r="G117" s="73">
        <f>SUM(B117-(C117+F117))</f>
        <v>11</v>
      </c>
      <c r="H117" s="74">
        <v>2</v>
      </c>
      <c r="I117" s="97">
        <v>916</v>
      </c>
    </row>
    <row r="118" spans="1:9" ht="15.75" customHeight="1" x14ac:dyDescent="0.25">
      <c r="A118" s="102" t="s">
        <v>13</v>
      </c>
      <c r="B118" s="89">
        <v>10</v>
      </c>
      <c r="C118" s="72">
        <v>9</v>
      </c>
      <c r="D118" s="72">
        <v>9</v>
      </c>
      <c r="E118" s="72">
        <v>0</v>
      </c>
      <c r="F118" s="72">
        <v>0</v>
      </c>
      <c r="G118" s="73">
        <f t="shared" ref="G118" si="34">SUM(B118-(C118+F118))</f>
        <v>1</v>
      </c>
      <c r="H118" s="74">
        <v>0</v>
      </c>
      <c r="I118" s="97">
        <v>22</v>
      </c>
    </row>
    <row r="119" spans="1:9" ht="15.75" customHeight="1" x14ac:dyDescent="0.25">
      <c r="A119" s="96" t="s">
        <v>21</v>
      </c>
      <c r="B119" s="89">
        <v>8</v>
      </c>
      <c r="C119" s="72">
        <v>1</v>
      </c>
      <c r="D119" s="72">
        <v>1</v>
      </c>
      <c r="E119" s="72">
        <v>0</v>
      </c>
      <c r="F119" s="72">
        <v>0</v>
      </c>
      <c r="G119" s="73">
        <f t="shared" ref="G119" si="35">SUM(B119-(C119+F119))</f>
        <v>7</v>
      </c>
      <c r="H119" s="74">
        <v>0</v>
      </c>
      <c r="I119" s="97">
        <v>8</v>
      </c>
    </row>
    <row r="120" spans="1:9" ht="18.75" customHeight="1" x14ac:dyDescent="0.3">
      <c r="A120" s="95" t="s">
        <v>34</v>
      </c>
      <c r="B120" s="90">
        <f t="shared" ref="B120:I120" si="36">SUM(B121:B128)</f>
        <v>43</v>
      </c>
      <c r="C120" s="48">
        <f t="shared" si="36"/>
        <v>35</v>
      </c>
      <c r="D120" s="48">
        <f t="shared" si="36"/>
        <v>34</v>
      </c>
      <c r="E120" s="48">
        <f t="shared" si="36"/>
        <v>0</v>
      </c>
      <c r="F120" s="48">
        <f t="shared" si="36"/>
        <v>1</v>
      </c>
      <c r="G120" s="48">
        <f t="shared" si="36"/>
        <v>7</v>
      </c>
      <c r="H120" s="48">
        <f t="shared" si="36"/>
        <v>0</v>
      </c>
      <c r="I120" s="98">
        <f t="shared" si="36"/>
        <v>53</v>
      </c>
    </row>
    <row r="121" spans="1:9" ht="15.75" customHeight="1" x14ac:dyDescent="0.25">
      <c r="A121" s="96" t="s">
        <v>27</v>
      </c>
      <c r="B121" s="89">
        <v>1</v>
      </c>
      <c r="C121" s="72">
        <v>1</v>
      </c>
      <c r="D121" s="72">
        <v>1</v>
      </c>
      <c r="E121" s="72">
        <v>0</v>
      </c>
      <c r="F121" s="72">
        <v>0</v>
      </c>
      <c r="G121" s="73">
        <f>SUM(B121-(C121+F121))</f>
        <v>0</v>
      </c>
      <c r="H121" s="74">
        <v>0</v>
      </c>
      <c r="I121" s="97">
        <v>1</v>
      </c>
    </row>
    <row r="122" spans="1:9" ht="15.75" customHeight="1" x14ac:dyDescent="0.25">
      <c r="A122" s="96" t="s">
        <v>16</v>
      </c>
      <c r="B122" s="89">
        <v>28</v>
      </c>
      <c r="C122" s="72">
        <v>22</v>
      </c>
      <c r="D122" s="72">
        <v>22</v>
      </c>
      <c r="E122" s="72">
        <v>0</v>
      </c>
      <c r="F122" s="72">
        <v>0</v>
      </c>
      <c r="G122" s="73">
        <f>SUM(B122-(C122+F122))</f>
        <v>6</v>
      </c>
      <c r="H122" s="74">
        <v>0</v>
      </c>
      <c r="I122" s="97">
        <v>28</v>
      </c>
    </row>
    <row r="123" spans="1:9" ht="15.75" customHeight="1" x14ac:dyDescent="0.25">
      <c r="A123" s="96" t="s">
        <v>19</v>
      </c>
      <c r="B123" s="89">
        <v>0</v>
      </c>
      <c r="C123" s="72">
        <v>0</v>
      </c>
      <c r="D123" s="72">
        <v>0</v>
      </c>
      <c r="E123" s="72">
        <v>0</v>
      </c>
      <c r="F123" s="72">
        <v>0</v>
      </c>
      <c r="G123" s="73">
        <f t="shared" ref="G123:G128" si="37">SUM(B123-(C123+F123))</f>
        <v>0</v>
      </c>
      <c r="H123" s="74">
        <v>0</v>
      </c>
      <c r="I123" s="97">
        <v>10</v>
      </c>
    </row>
    <row r="124" spans="1:9" ht="15.75" customHeight="1" x14ac:dyDescent="0.25">
      <c r="A124" s="96" t="s">
        <v>17</v>
      </c>
      <c r="B124" s="89">
        <v>10</v>
      </c>
      <c r="C124" s="72">
        <v>8</v>
      </c>
      <c r="D124" s="72">
        <v>8</v>
      </c>
      <c r="E124" s="72">
        <v>0</v>
      </c>
      <c r="F124" s="72">
        <v>0</v>
      </c>
      <c r="G124" s="73">
        <f t="shared" si="37"/>
        <v>2</v>
      </c>
      <c r="H124" s="74">
        <v>0</v>
      </c>
      <c r="I124" s="97">
        <v>10</v>
      </c>
    </row>
    <row r="125" spans="1:9" ht="15.75" customHeight="1" x14ac:dyDescent="0.25">
      <c r="A125" s="96" t="s">
        <v>55</v>
      </c>
      <c r="B125" s="89">
        <v>0</v>
      </c>
      <c r="C125" s="72">
        <v>0</v>
      </c>
      <c r="D125" s="72">
        <v>0</v>
      </c>
      <c r="E125" s="72">
        <v>0</v>
      </c>
      <c r="F125" s="72">
        <v>0</v>
      </c>
      <c r="G125" s="73">
        <f t="shared" si="37"/>
        <v>0</v>
      </c>
      <c r="H125" s="74">
        <v>0</v>
      </c>
      <c r="I125" s="97">
        <v>0</v>
      </c>
    </row>
    <row r="126" spans="1:9" ht="15.75" customHeight="1" x14ac:dyDescent="0.25">
      <c r="A126" s="96" t="s">
        <v>33</v>
      </c>
      <c r="B126" s="89">
        <v>0</v>
      </c>
      <c r="C126" s="72">
        <v>0</v>
      </c>
      <c r="D126" s="72">
        <v>0</v>
      </c>
      <c r="E126" s="72">
        <v>0</v>
      </c>
      <c r="F126" s="72">
        <v>0</v>
      </c>
      <c r="G126" s="73">
        <f t="shared" si="37"/>
        <v>0</v>
      </c>
      <c r="H126" s="74">
        <v>0</v>
      </c>
      <c r="I126" s="97">
        <v>0</v>
      </c>
    </row>
    <row r="127" spans="1:9" ht="15.75" customHeight="1" x14ac:dyDescent="0.25">
      <c r="A127" s="96" t="s">
        <v>51</v>
      </c>
      <c r="B127" s="89">
        <v>4</v>
      </c>
      <c r="C127" s="72">
        <v>4</v>
      </c>
      <c r="D127" s="72">
        <v>3</v>
      </c>
      <c r="E127" s="72">
        <v>0</v>
      </c>
      <c r="F127" s="72">
        <v>1</v>
      </c>
      <c r="G127" s="73">
        <f t="shared" si="37"/>
        <v>-1</v>
      </c>
      <c r="H127" s="74">
        <v>0</v>
      </c>
      <c r="I127" s="97">
        <v>4</v>
      </c>
    </row>
    <row r="128" spans="1:9" ht="15.75" customHeight="1" x14ac:dyDescent="0.25">
      <c r="A128" s="96" t="s">
        <v>18</v>
      </c>
      <c r="B128" s="89">
        <v>0</v>
      </c>
      <c r="C128" s="72">
        <v>0</v>
      </c>
      <c r="D128" s="72">
        <v>0</v>
      </c>
      <c r="E128" s="72">
        <v>0</v>
      </c>
      <c r="F128" s="72">
        <v>0</v>
      </c>
      <c r="G128" s="73">
        <f t="shared" si="37"/>
        <v>0</v>
      </c>
      <c r="H128" s="74">
        <v>0</v>
      </c>
      <c r="I128" s="97">
        <v>0</v>
      </c>
    </row>
    <row r="129" spans="1:9" ht="18.75" customHeight="1" x14ac:dyDescent="0.3">
      <c r="A129" s="95" t="s">
        <v>6</v>
      </c>
      <c r="B129" s="91">
        <f t="shared" ref="B129:I129" si="38">SUM(B116,B120)</f>
        <v>977</v>
      </c>
      <c r="C129" s="53">
        <f t="shared" si="38"/>
        <v>950</v>
      </c>
      <c r="D129" s="53">
        <f t="shared" si="38"/>
        <v>949</v>
      </c>
      <c r="E129" s="53">
        <f t="shared" si="38"/>
        <v>0</v>
      </c>
      <c r="F129" s="53">
        <f t="shared" si="38"/>
        <v>1</v>
      </c>
      <c r="G129" s="53">
        <f t="shared" si="38"/>
        <v>26</v>
      </c>
      <c r="H129" s="53">
        <f t="shared" si="38"/>
        <v>2</v>
      </c>
      <c r="I129" s="54">
        <f t="shared" si="38"/>
        <v>999</v>
      </c>
    </row>
    <row r="130" spans="1:9" ht="23.45" customHeight="1" x14ac:dyDescent="0.2">
      <c r="A130" s="100" t="s">
        <v>29</v>
      </c>
      <c r="B130" s="13"/>
      <c r="C130" s="13"/>
      <c r="D130" s="13"/>
      <c r="E130" s="13"/>
      <c r="F130" s="13"/>
      <c r="G130" s="13"/>
      <c r="H130" s="14"/>
      <c r="I130" s="27"/>
    </row>
    <row r="131" spans="1:9" ht="18.75" customHeight="1" x14ac:dyDescent="0.3">
      <c r="A131" s="95" t="s">
        <v>35</v>
      </c>
      <c r="B131" s="88">
        <f t="shared" ref="B131:I131" si="39">SUM(B132:B133)</f>
        <v>1132</v>
      </c>
      <c r="C131" s="47">
        <f t="shared" si="39"/>
        <v>1204</v>
      </c>
      <c r="D131" s="47">
        <f t="shared" si="39"/>
        <v>1202</v>
      </c>
      <c r="E131" s="47">
        <f t="shared" si="39"/>
        <v>0</v>
      </c>
      <c r="F131" s="47">
        <f t="shared" si="39"/>
        <v>0</v>
      </c>
      <c r="G131" s="47">
        <f t="shared" si="39"/>
        <v>-72</v>
      </c>
      <c r="H131" s="47">
        <f t="shared" si="39"/>
        <v>0</v>
      </c>
      <c r="I131" s="50">
        <f t="shared" si="39"/>
        <v>1140</v>
      </c>
    </row>
    <row r="132" spans="1:9" ht="15.75" customHeight="1" x14ac:dyDescent="0.25">
      <c r="A132" s="96" t="s">
        <v>36</v>
      </c>
      <c r="B132" s="89">
        <v>1132</v>
      </c>
      <c r="C132" s="72">
        <v>1203</v>
      </c>
      <c r="D132" s="72">
        <v>1201</v>
      </c>
      <c r="E132" s="72">
        <v>0</v>
      </c>
      <c r="F132" s="72">
        <v>0</v>
      </c>
      <c r="G132" s="73">
        <f>SUM(B132-(C132+F132))</f>
        <v>-71</v>
      </c>
      <c r="H132" s="74">
        <v>0</v>
      </c>
      <c r="I132" s="97">
        <v>1132</v>
      </c>
    </row>
    <row r="133" spans="1:9" ht="15.75" customHeight="1" x14ac:dyDescent="0.25">
      <c r="A133" s="102" t="s">
        <v>13</v>
      </c>
      <c r="B133" s="89">
        <v>0</v>
      </c>
      <c r="C133" s="72">
        <v>1</v>
      </c>
      <c r="D133" s="72">
        <v>1</v>
      </c>
      <c r="E133" s="72">
        <v>0</v>
      </c>
      <c r="F133" s="72">
        <v>0</v>
      </c>
      <c r="G133" s="73">
        <f>SUM(B133-(C133+F133))</f>
        <v>-1</v>
      </c>
      <c r="H133" s="74">
        <v>0</v>
      </c>
      <c r="I133" s="97">
        <v>8</v>
      </c>
    </row>
    <row r="134" spans="1:9" ht="18.75" customHeight="1" x14ac:dyDescent="0.3">
      <c r="A134" s="95" t="s">
        <v>34</v>
      </c>
      <c r="B134" s="90">
        <f t="shared" ref="B134:I134" si="40">SUM(B135:B142)</f>
        <v>182</v>
      </c>
      <c r="C134" s="48">
        <f t="shared" si="40"/>
        <v>209</v>
      </c>
      <c r="D134" s="48">
        <f t="shared" si="40"/>
        <v>209</v>
      </c>
      <c r="E134" s="48">
        <f t="shared" si="40"/>
        <v>0</v>
      </c>
      <c r="F134" s="48">
        <f t="shared" si="40"/>
        <v>0</v>
      </c>
      <c r="G134" s="48">
        <f t="shared" si="40"/>
        <v>-27</v>
      </c>
      <c r="H134" s="48">
        <f t="shared" si="40"/>
        <v>0</v>
      </c>
      <c r="I134" s="98">
        <f t="shared" si="40"/>
        <v>236</v>
      </c>
    </row>
    <row r="135" spans="1:9" ht="15.75" customHeight="1" x14ac:dyDescent="0.25">
      <c r="A135" s="96" t="s">
        <v>16</v>
      </c>
      <c r="B135" s="89">
        <v>52</v>
      </c>
      <c r="C135" s="72">
        <v>52</v>
      </c>
      <c r="D135" s="72">
        <v>52</v>
      </c>
      <c r="E135" s="72">
        <v>0</v>
      </c>
      <c r="F135" s="72">
        <v>0</v>
      </c>
      <c r="G135" s="73">
        <f t="shared" ref="G135:G142" si="41">SUM(B135-(C135+F135))</f>
        <v>0</v>
      </c>
      <c r="H135" s="74">
        <v>0</v>
      </c>
      <c r="I135" s="97">
        <v>52</v>
      </c>
    </row>
    <row r="136" spans="1:9" ht="15.75" customHeight="1" x14ac:dyDescent="0.25">
      <c r="A136" s="96" t="s">
        <v>13</v>
      </c>
      <c r="B136" s="89">
        <v>0</v>
      </c>
      <c r="C136" s="72">
        <v>0</v>
      </c>
      <c r="D136" s="72">
        <v>0</v>
      </c>
      <c r="E136" s="72">
        <v>0</v>
      </c>
      <c r="F136" s="72">
        <v>0</v>
      </c>
      <c r="G136" s="73">
        <f t="shared" si="41"/>
        <v>0</v>
      </c>
      <c r="H136" s="74">
        <v>0</v>
      </c>
      <c r="I136" s="97">
        <v>2</v>
      </c>
    </row>
    <row r="137" spans="1:9" ht="15.75" customHeight="1" x14ac:dyDescent="0.25">
      <c r="A137" s="96" t="s">
        <v>19</v>
      </c>
      <c r="B137" s="89">
        <v>0</v>
      </c>
      <c r="C137" s="72">
        <v>33</v>
      </c>
      <c r="D137" s="72">
        <v>33</v>
      </c>
      <c r="E137" s="72">
        <v>0</v>
      </c>
      <c r="F137" s="72">
        <v>0</v>
      </c>
      <c r="G137" s="73">
        <f t="shared" si="41"/>
        <v>-33</v>
      </c>
      <c r="H137" s="74">
        <v>0</v>
      </c>
      <c r="I137" s="97">
        <v>52</v>
      </c>
    </row>
    <row r="138" spans="1:9" ht="15.75" customHeight="1" x14ac:dyDescent="0.25">
      <c r="A138" s="96" t="s">
        <v>17</v>
      </c>
      <c r="B138" s="89">
        <v>26</v>
      </c>
      <c r="C138" s="72">
        <v>25</v>
      </c>
      <c r="D138" s="72">
        <v>25</v>
      </c>
      <c r="E138" s="72">
        <v>0</v>
      </c>
      <c r="F138" s="72">
        <v>0</v>
      </c>
      <c r="G138" s="73">
        <f t="shared" si="41"/>
        <v>1</v>
      </c>
      <c r="H138" s="74">
        <v>0</v>
      </c>
      <c r="I138" s="97">
        <v>26</v>
      </c>
    </row>
    <row r="139" spans="1:9" ht="15.75" customHeight="1" x14ac:dyDescent="0.25">
      <c r="A139" s="96" t="s">
        <v>55</v>
      </c>
      <c r="B139" s="89">
        <v>0</v>
      </c>
      <c r="C139" s="72">
        <v>0</v>
      </c>
      <c r="D139" s="72">
        <v>0</v>
      </c>
      <c r="E139" s="72">
        <v>0</v>
      </c>
      <c r="F139" s="72">
        <v>0</v>
      </c>
      <c r="G139" s="73">
        <f t="shared" si="41"/>
        <v>0</v>
      </c>
      <c r="H139" s="74">
        <v>0</v>
      </c>
      <c r="I139" s="97">
        <v>0</v>
      </c>
    </row>
    <row r="140" spans="1:9" ht="15.75" customHeight="1" x14ac:dyDescent="0.25">
      <c r="A140" s="96" t="s">
        <v>33</v>
      </c>
      <c r="B140" s="89">
        <v>0</v>
      </c>
      <c r="C140" s="72">
        <v>0</v>
      </c>
      <c r="D140" s="72">
        <v>0</v>
      </c>
      <c r="E140" s="72">
        <v>0</v>
      </c>
      <c r="F140" s="72">
        <v>0</v>
      </c>
      <c r="G140" s="73">
        <f t="shared" si="41"/>
        <v>0</v>
      </c>
      <c r="H140" s="74">
        <v>0</v>
      </c>
      <c r="I140" s="97">
        <v>0</v>
      </c>
    </row>
    <row r="141" spans="1:9" ht="15.75" customHeight="1" x14ac:dyDescent="0.25">
      <c r="A141" s="96" t="s">
        <v>51</v>
      </c>
      <c r="B141" s="89">
        <v>0</v>
      </c>
      <c r="C141" s="72">
        <v>0</v>
      </c>
      <c r="D141" s="72">
        <v>0</v>
      </c>
      <c r="E141" s="72">
        <v>0</v>
      </c>
      <c r="F141" s="72">
        <v>0</v>
      </c>
      <c r="G141" s="73">
        <f t="shared" si="41"/>
        <v>0</v>
      </c>
      <c r="H141" s="74">
        <v>0</v>
      </c>
      <c r="I141" s="97">
        <v>0</v>
      </c>
    </row>
    <row r="142" spans="1:9" ht="15.75" customHeight="1" x14ac:dyDescent="0.25">
      <c r="A142" s="96" t="s">
        <v>18</v>
      </c>
      <c r="B142" s="89">
        <v>104</v>
      </c>
      <c r="C142" s="72">
        <v>99</v>
      </c>
      <c r="D142" s="72">
        <v>99</v>
      </c>
      <c r="E142" s="72">
        <v>0</v>
      </c>
      <c r="F142" s="72">
        <v>0</v>
      </c>
      <c r="G142" s="73">
        <f t="shared" si="41"/>
        <v>5</v>
      </c>
      <c r="H142" s="74">
        <v>0</v>
      </c>
      <c r="I142" s="97">
        <v>104</v>
      </c>
    </row>
    <row r="143" spans="1:9" ht="18.75" customHeight="1" x14ac:dyDescent="0.3">
      <c r="A143" s="95" t="s">
        <v>15</v>
      </c>
      <c r="B143" s="90">
        <f t="shared" ref="B143:I143" si="42">SUM(B131,B134)</f>
        <v>1314</v>
      </c>
      <c r="C143" s="48">
        <f t="shared" si="42"/>
        <v>1413</v>
      </c>
      <c r="D143" s="48">
        <f t="shared" si="42"/>
        <v>1411</v>
      </c>
      <c r="E143" s="48">
        <f t="shared" si="42"/>
        <v>0</v>
      </c>
      <c r="F143" s="48">
        <f t="shared" si="42"/>
        <v>0</v>
      </c>
      <c r="G143" s="48">
        <f t="shared" si="42"/>
        <v>-99</v>
      </c>
      <c r="H143" s="48">
        <f t="shared" si="42"/>
        <v>0</v>
      </c>
      <c r="I143" s="98">
        <f t="shared" si="42"/>
        <v>1376</v>
      </c>
    </row>
    <row r="144" spans="1:9" s="3" customFormat="1" ht="18" customHeight="1" x14ac:dyDescent="0.3">
      <c r="A144" s="103" t="s">
        <v>82</v>
      </c>
      <c r="B144" s="68">
        <f t="shared" ref="B144:I144" si="43">SUM(B80,B95,B116,B131)</f>
        <v>4306</v>
      </c>
      <c r="C144" s="68">
        <f t="shared" si="43"/>
        <v>4312</v>
      </c>
      <c r="D144" s="68">
        <f t="shared" si="43"/>
        <v>4203</v>
      </c>
      <c r="E144" s="68">
        <f t="shared" si="43"/>
        <v>0</v>
      </c>
      <c r="F144" s="68">
        <f t="shared" si="43"/>
        <v>0</v>
      </c>
      <c r="G144" s="68">
        <f t="shared" si="43"/>
        <v>-6</v>
      </c>
      <c r="H144" s="68">
        <f t="shared" si="43"/>
        <v>6</v>
      </c>
      <c r="I144" s="68">
        <f t="shared" si="43"/>
        <v>4336</v>
      </c>
    </row>
    <row r="145" spans="1:9" s="3" customFormat="1" ht="18" customHeight="1" x14ac:dyDescent="0.3">
      <c r="A145" s="103" t="s">
        <v>80</v>
      </c>
      <c r="B145" s="68">
        <f t="shared" ref="B145:I145" si="44">SUM(B84,B101,B120,B134)</f>
        <v>1390</v>
      </c>
      <c r="C145" s="68">
        <f t="shared" si="44"/>
        <v>1186</v>
      </c>
      <c r="D145" s="68">
        <f t="shared" si="44"/>
        <v>1267</v>
      </c>
      <c r="E145" s="68">
        <f t="shared" si="44"/>
        <v>0</v>
      </c>
      <c r="F145" s="68">
        <f t="shared" si="44"/>
        <v>13</v>
      </c>
      <c r="G145" s="68">
        <f t="shared" si="44"/>
        <v>191</v>
      </c>
      <c r="H145" s="68">
        <f t="shared" si="44"/>
        <v>1</v>
      </c>
      <c r="I145" s="68">
        <f t="shared" si="44"/>
        <v>1798</v>
      </c>
    </row>
    <row r="146" spans="1:9" s="3" customFormat="1" ht="25.15" customHeight="1" x14ac:dyDescent="0.25">
      <c r="A146" s="70" t="s">
        <v>2</v>
      </c>
      <c r="B146" s="69">
        <f t="shared" ref="B146:I146" si="45">SUM(B93,B114,B129,B143)</f>
        <v>5696</v>
      </c>
      <c r="C146" s="69">
        <f t="shared" si="45"/>
        <v>5498</v>
      </c>
      <c r="D146" s="69">
        <f t="shared" si="45"/>
        <v>5470</v>
      </c>
      <c r="E146" s="69">
        <f t="shared" si="45"/>
        <v>0</v>
      </c>
      <c r="F146" s="69">
        <f t="shared" si="45"/>
        <v>13</v>
      </c>
      <c r="G146" s="69">
        <f t="shared" si="45"/>
        <v>185</v>
      </c>
      <c r="H146" s="69">
        <f t="shared" si="45"/>
        <v>7</v>
      </c>
      <c r="I146" s="69">
        <f t="shared" si="45"/>
        <v>6134</v>
      </c>
    </row>
    <row r="147" spans="1:9" s="3" customFormat="1" ht="25.15" customHeight="1" x14ac:dyDescent="0.25">
      <c r="A147" s="110" t="s">
        <v>84</v>
      </c>
      <c r="B147" s="94">
        <f t="shared" ref="B147:I149" si="46">SUM(B72,B144)</f>
        <v>11843</v>
      </c>
      <c r="C147" s="94">
        <f t="shared" si="46"/>
        <v>12405</v>
      </c>
      <c r="D147" s="94">
        <f t="shared" si="46"/>
        <v>12233</v>
      </c>
      <c r="E147" s="94">
        <f t="shared" si="46"/>
        <v>0</v>
      </c>
      <c r="F147" s="94">
        <f t="shared" si="46"/>
        <v>1</v>
      </c>
      <c r="G147" s="94">
        <f t="shared" si="46"/>
        <v>-563</v>
      </c>
      <c r="H147" s="94">
        <f t="shared" si="46"/>
        <v>15</v>
      </c>
      <c r="I147" s="94">
        <f t="shared" si="46"/>
        <v>11984</v>
      </c>
    </row>
    <row r="148" spans="1:9" s="3" customFormat="1" ht="25.15" customHeight="1" x14ac:dyDescent="0.25">
      <c r="A148" s="110" t="s">
        <v>83</v>
      </c>
      <c r="B148" s="94">
        <f t="shared" si="46"/>
        <v>3027</v>
      </c>
      <c r="C148" s="94">
        <f t="shared" si="46"/>
        <v>2802</v>
      </c>
      <c r="D148" s="94">
        <f t="shared" si="46"/>
        <v>2910</v>
      </c>
      <c r="E148" s="94">
        <f t="shared" si="46"/>
        <v>3</v>
      </c>
      <c r="F148" s="94">
        <f t="shared" si="46"/>
        <v>47</v>
      </c>
      <c r="G148" s="94">
        <f t="shared" si="46"/>
        <v>178</v>
      </c>
      <c r="H148" s="94">
        <f t="shared" si="46"/>
        <v>3</v>
      </c>
      <c r="I148" s="94">
        <f t="shared" si="46"/>
        <v>3849</v>
      </c>
    </row>
    <row r="149" spans="1:9" s="3" customFormat="1" ht="25.15" customHeight="1" x14ac:dyDescent="0.25">
      <c r="A149" s="107" t="s">
        <v>11</v>
      </c>
      <c r="B149" s="42">
        <f t="shared" si="46"/>
        <v>14870</v>
      </c>
      <c r="C149" s="42">
        <f t="shared" si="46"/>
        <v>15207</v>
      </c>
      <c r="D149" s="42">
        <f t="shared" si="46"/>
        <v>15143</v>
      </c>
      <c r="E149" s="42">
        <f t="shared" si="46"/>
        <v>3</v>
      </c>
      <c r="F149" s="42">
        <f t="shared" si="46"/>
        <v>48</v>
      </c>
      <c r="G149" s="42">
        <f t="shared" si="46"/>
        <v>-385</v>
      </c>
      <c r="H149" s="42">
        <f t="shared" si="46"/>
        <v>18</v>
      </c>
      <c r="I149" s="42">
        <f t="shared" si="46"/>
        <v>15833</v>
      </c>
    </row>
    <row r="150" spans="1:9" s="3" customFormat="1" ht="15.6" customHeight="1" x14ac:dyDescent="0.25">
      <c r="A150" s="39"/>
      <c r="B150" s="40"/>
      <c r="C150" s="40"/>
      <c r="D150" s="40"/>
      <c r="E150" s="40"/>
      <c r="F150" s="40"/>
      <c r="G150" s="40"/>
      <c r="H150" s="40"/>
      <c r="I150" s="41"/>
    </row>
    <row r="151" spans="1:9" s="6" customFormat="1" ht="25.15" customHeight="1" x14ac:dyDescent="0.2">
      <c r="A151" s="25" t="s">
        <v>3</v>
      </c>
      <c r="B151" s="10"/>
      <c r="C151" s="10"/>
      <c r="D151" s="10"/>
      <c r="E151" s="10"/>
      <c r="F151" s="10"/>
      <c r="G151" s="10"/>
      <c r="H151" s="9"/>
      <c r="I151" s="31"/>
    </row>
    <row r="152" spans="1:9" s="7" customFormat="1" ht="15.6" customHeight="1" x14ac:dyDescent="0.25">
      <c r="A152" s="61" t="s">
        <v>53</v>
      </c>
      <c r="B152" s="20">
        <v>155</v>
      </c>
      <c r="C152" s="20">
        <v>137</v>
      </c>
      <c r="D152" s="20">
        <v>137</v>
      </c>
      <c r="E152" s="20">
        <v>0</v>
      </c>
      <c r="F152" s="20">
        <v>0</v>
      </c>
      <c r="G152" s="20">
        <f>SUM(B152-(C152+F152))</f>
        <v>18</v>
      </c>
      <c r="H152" s="20">
        <v>0</v>
      </c>
      <c r="I152" s="32">
        <v>200</v>
      </c>
    </row>
    <row r="153" spans="1:9" s="5" customFormat="1" ht="25.15" customHeight="1" thickBot="1" x14ac:dyDescent="0.25">
      <c r="A153" s="108" t="s">
        <v>54</v>
      </c>
      <c r="B153" s="109">
        <f t="shared" ref="B153:I153" si="47">SUM(B74,B146,B152)</f>
        <v>15025</v>
      </c>
      <c r="C153" s="109">
        <f t="shared" si="47"/>
        <v>15344</v>
      </c>
      <c r="D153" s="109">
        <f t="shared" si="47"/>
        <v>15280</v>
      </c>
      <c r="E153" s="109">
        <f t="shared" si="47"/>
        <v>3</v>
      </c>
      <c r="F153" s="109">
        <f t="shared" si="47"/>
        <v>48</v>
      </c>
      <c r="G153" s="109">
        <f t="shared" si="47"/>
        <v>-367</v>
      </c>
      <c r="H153" s="109">
        <f t="shared" si="47"/>
        <v>18</v>
      </c>
      <c r="I153" s="109">
        <f t="shared" si="47"/>
        <v>16033</v>
      </c>
    </row>
    <row r="154" spans="1:9" s="8" customFormat="1" ht="15.6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</row>
    <row r="155" spans="1:9" s="45" customFormat="1" ht="15.6" customHeight="1" x14ac:dyDescent="0.2">
      <c r="A155" s="59"/>
      <c r="B155" s="46"/>
      <c r="C155" s="46"/>
      <c r="D155" s="46"/>
      <c r="E155" s="44"/>
      <c r="F155" s="44"/>
      <c r="G155" s="44"/>
      <c r="H155" s="44"/>
      <c r="I155" s="44"/>
    </row>
    <row r="156" spans="1:9" s="45" customFormat="1" ht="15.6" customHeight="1" x14ac:dyDescent="0.2">
      <c r="A156" s="59"/>
      <c r="B156" s="46"/>
      <c r="C156" s="46"/>
      <c r="D156" s="46"/>
      <c r="E156" s="44"/>
      <c r="F156" s="44"/>
      <c r="G156" s="44"/>
      <c r="H156" s="44"/>
      <c r="I156" s="44"/>
    </row>
    <row r="157" spans="1:9" ht="15.6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</row>
    <row r="158" spans="1:9" ht="15" hidden="1" x14ac:dyDescent="0.25">
      <c r="A158" s="67" t="s">
        <v>78</v>
      </c>
      <c r="B158" s="66" t="s">
        <v>70</v>
      </c>
    </row>
    <row r="159" spans="1:9" ht="15" hidden="1" x14ac:dyDescent="0.25">
      <c r="A159" s="64" t="s">
        <v>71</v>
      </c>
      <c r="B159" s="64">
        <f>G95+G101</f>
        <v>207</v>
      </c>
    </row>
    <row r="160" spans="1:9" hidden="1" x14ac:dyDescent="0.2">
      <c r="A160" s="65" t="s">
        <v>73</v>
      </c>
      <c r="B160" s="65">
        <f>G109</f>
        <v>104</v>
      </c>
    </row>
    <row r="161" spans="1:2" hidden="1" x14ac:dyDescent="0.2">
      <c r="A161" s="65" t="s">
        <v>68</v>
      </c>
      <c r="B161" s="65">
        <f>G95+G101-G109</f>
        <v>103</v>
      </c>
    </row>
    <row r="162" spans="1:2" hidden="1" x14ac:dyDescent="0.2"/>
    <row r="163" spans="1:2" hidden="1" x14ac:dyDescent="0.2"/>
    <row r="164" spans="1:2" ht="15" hidden="1" x14ac:dyDescent="0.25">
      <c r="A164" s="64" t="s">
        <v>72</v>
      </c>
      <c r="B164" s="64">
        <f>G58+G62</f>
        <v>1</v>
      </c>
    </row>
    <row r="165" spans="1:2" hidden="1" x14ac:dyDescent="0.2">
      <c r="A165" s="65" t="s">
        <v>74</v>
      </c>
      <c r="B165" s="65">
        <f>G61</f>
        <v>32</v>
      </c>
    </row>
    <row r="166" spans="1:2" hidden="1" x14ac:dyDescent="0.2">
      <c r="A166" s="65" t="s">
        <v>73</v>
      </c>
      <c r="B166" s="65">
        <f>G67</f>
        <v>-26</v>
      </c>
    </row>
    <row r="167" spans="1:2" hidden="1" x14ac:dyDescent="0.2">
      <c r="A167" s="65" t="s">
        <v>69</v>
      </c>
      <c r="B167" s="65">
        <f>G58+G62-G61-G67</f>
        <v>-5</v>
      </c>
    </row>
    <row r="168" spans="1:2" hidden="1" x14ac:dyDescent="0.2"/>
    <row r="169" spans="1:2" hidden="1" x14ac:dyDescent="0.2">
      <c r="A169" s="63" t="s">
        <v>77</v>
      </c>
    </row>
    <row r="170" spans="1:2" ht="15" hidden="1" x14ac:dyDescent="0.25">
      <c r="A170" s="64" t="s">
        <v>75</v>
      </c>
      <c r="B170" s="64">
        <f>G58+G62</f>
        <v>1</v>
      </c>
    </row>
    <row r="171" spans="1:2" hidden="1" x14ac:dyDescent="0.2">
      <c r="A171" s="65" t="s">
        <v>76</v>
      </c>
      <c r="B171" s="65">
        <f>G61+G67</f>
        <v>6</v>
      </c>
    </row>
    <row r="172" spans="1:2" hidden="1" x14ac:dyDescent="0.2">
      <c r="A172" s="65" t="s">
        <v>69</v>
      </c>
      <c r="B172" s="65">
        <f>G58+G62-G61-G67</f>
        <v>-5</v>
      </c>
    </row>
    <row r="173" spans="1:2" hidden="1" x14ac:dyDescent="0.2"/>
    <row r="174" spans="1:2" hidden="1" x14ac:dyDescent="0.2"/>
    <row r="175" spans="1:2" ht="15" hidden="1" x14ac:dyDescent="0.25">
      <c r="A175" s="64" t="s">
        <v>86</v>
      </c>
      <c r="B175" s="64"/>
    </row>
    <row r="176" spans="1:2" ht="15" hidden="1" x14ac:dyDescent="0.25">
      <c r="A176" s="64" t="s">
        <v>87</v>
      </c>
      <c r="B176" s="64">
        <v>184</v>
      </c>
    </row>
    <row r="177" spans="1:2" ht="15" hidden="1" x14ac:dyDescent="0.25">
      <c r="A177" s="64" t="s">
        <v>88</v>
      </c>
      <c r="B177" s="64">
        <v>94</v>
      </c>
    </row>
  </sheetData>
  <mergeCells count="5">
    <mergeCell ref="A2:I2"/>
    <mergeCell ref="A3:I3"/>
    <mergeCell ref="A78:I78"/>
    <mergeCell ref="A5:I5"/>
    <mergeCell ref="H1:I1"/>
  </mergeCells>
  <phoneticPr fontId="1" type="noConversion"/>
  <pageMargins left="0.7" right="0.7" top="0.75" bottom="0.75" header="0.3" footer="0.3"/>
  <pageSetup scale="46" orientation="portrait" r:id="rId1"/>
  <headerFooter alignWithMargins="0"/>
  <rowBreaks count="1" manualBreakCount="1">
    <brk id="7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Kristy Craft</cp:lastModifiedBy>
  <cp:lastPrinted>2026-02-04T14:14:19Z</cp:lastPrinted>
  <dcterms:created xsi:type="dcterms:W3CDTF">2012-06-28T20:19:59Z</dcterms:created>
  <dcterms:modified xsi:type="dcterms:W3CDTF">2026-05-27T15:04:29Z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