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Sheet1!$A$1:$I$160</definedName>
  </definedNames>
  <calcPr calcId="162913"/>
</workbook>
</file>

<file path=xl/calcChain.xml><?xml version="1.0" encoding="utf-8"?>
<calcChain xmlns="http://schemas.openxmlformats.org/spreadsheetml/2006/main">
  <c r="F131" i="1" l="1"/>
  <c r="E66" i="1" l="1"/>
  <c r="G106" i="1" l="1"/>
  <c r="G47" i="1" l="1"/>
  <c r="G45" i="1" l="1"/>
  <c r="C42" i="1" l="1"/>
  <c r="D42" i="1"/>
  <c r="E42" i="1"/>
  <c r="F42" i="1"/>
  <c r="H42" i="1"/>
  <c r="I42" i="1"/>
  <c r="B42" i="1" l="1"/>
  <c r="G49" i="1"/>
  <c r="I148" i="1" l="1"/>
  <c r="B148" i="1"/>
  <c r="B79" i="1"/>
  <c r="G111" i="1" l="1"/>
  <c r="G115" i="1"/>
  <c r="G113" i="1"/>
  <c r="G116" i="1" l="1"/>
  <c r="G114" i="1"/>
  <c r="G112" i="1"/>
  <c r="G110" i="1"/>
  <c r="G109" i="1"/>
  <c r="G63" i="1" l="1"/>
  <c r="G64" i="1"/>
  <c r="G65" i="1"/>
  <c r="G62" i="1"/>
  <c r="H108" i="1" l="1"/>
  <c r="F108" i="1"/>
  <c r="D108" i="1"/>
  <c r="E108" i="1"/>
  <c r="C108" i="1"/>
  <c r="I21" i="1" l="1"/>
  <c r="H21" i="1"/>
  <c r="C21" i="1"/>
  <c r="D21" i="1"/>
  <c r="F21" i="1"/>
  <c r="B21" i="1"/>
  <c r="G26" i="1"/>
  <c r="G23" i="1"/>
  <c r="G74" i="1" l="1"/>
  <c r="G71" i="1"/>
  <c r="G37" i="1"/>
  <c r="G34" i="1"/>
  <c r="G31" i="1"/>
  <c r="G124" i="1"/>
  <c r="G125" i="1"/>
  <c r="G126" i="1"/>
  <c r="G127" i="1"/>
  <c r="G128" i="1"/>
  <c r="G129" i="1"/>
  <c r="G130" i="1"/>
  <c r="G123" i="1"/>
  <c r="G44" i="1"/>
  <c r="G46" i="1"/>
  <c r="G48" i="1"/>
  <c r="G43" i="1"/>
  <c r="G89" i="1"/>
  <c r="G88" i="1"/>
  <c r="G42" i="1" l="1"/>
  <c r="G141" i="1"/>
  <c r="G53" i="1"/>
  <c r="G54" i="1"/>
  <c r="G55" i="1"/>
  <c r="G56" i="1"/>
  <c r="G57" i="1"/>
  <c r="G58" i="1"/>
  <c r="G16" i="1"/>
  <c r="G15" i="1"/>
  <c r="G94" i="1"/>
  <c r="G155" i="1" l="1"/>
  <c r="E61" i="1"/>
  <c r="E27" i="1"/>
  <c r="E100" i="1"/>
  <c r="E137" i="1"/>
  <c r="E133" i="1"/>
  <c r="E122" i="1"/>
  <c r="E119" i="1"/>
  <c r="E50" i="1"/>
  <c r="E10" i="1"/>
  <c r="E7" i="1"/>
  <c r="E90" i="1"/>
  <c r="E87" i="1"/>
  <c r="E147" i="1" l="1"/>
  <c r="E148" i="1"/>
  <c r="E80" i="1"/>
  <c r="E79" i="1"/>
  <c r="E59" i="1"/>
  <c r="E40" i="1"/>
  <c r="E78" i="1"/>
  <c r="E98" i="1"/>
  <c r="E117" i="1"/>
  <c r="E131" i="1"/>
  <c r="E146" i="1"/>
  <c r="E19" i="1"/>
  <c r="E149" i="1" l="1"/>
  <c r="E81" i="1"/>
  <c r="E150" i="1"/>
  <c r="E151" i="1"/>
  <c r="D87" i="1"/>
  <c r="F87" i="1"/>
  <c r="H87" i="1"/>
  <c r="E152" i="1" l="1"/>
  <c r="E156" i="1"/>
  <c r="C66" i="1"/>
  <c r="D66" i="1"/>
  <c r="F66" i="1"/>
  <c r="H66" i="1"/>
  <c r="I66" i="1"/>
  <c r="B66" i="1"/>
  <c r="C27" i="1"/>
  <c r="D27" i="1"/>
  <c r="F27" i="1"/>
  <c r="H27" i="1"/>
  <c r="I27" i="1"/>
  <c r="B27" i="1"/>
  <c r="C122" i="1"/>
  <c r="D122" i="1"/>
  <c r="F122" i="1"/>
  <c r="H122" i="1"/>
  <c r="I122" i="1"/>
  <c r="B122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3" i="1" s="1"/>
  <c r="G30" i="1"/>
  <c r="G24" i="1"/>
  <c r="G25" i="1"/>
  <c r="G22" i="1"/>
  <c r="G103" i="1"/>
  <c r="G104" i="1"/>
  <c r="G105" i="1"/>
  <c r="G102" i="1"/>
  <c r="G107" i="1"/>
  <c r="G101" i="1"/>
  <c r="G92" i="1"/>
  <c r="G93" i="1"/>
  <c r="G95" i="1"/>
  <c r="G96" i="1"/>
  <c r="G97" i="1"/>
  <c r="G91" i="1"/>
  <c r="G121" i="1"/>
  <c r="G120" i="1"/>
  <c r="G51" i="1"/>
  <c r="G52" i="1"/>
  <c r="G21" i="1" l="1"/>
  <c r="G27" i="1"/>
  <c r="G66" i="1"/>
  <c r="G122" i="1"/>
  <c r="G50" i="1"/>
  <c r="G108" i="1"/>
  <c r="G139" i="1"/>
  <c r="G140" i="1"/>
  <c r="G143" i="1"/>
  <c r="G144" i="1"/>
  <c r="G145" i="1"/>
  <c r="G142" i="1"/>
  <c r="B169" i="1" s="1"/>
  <c r="G138" i="1"/>
  <c r="G134" i="1"/>
  <c r="G12" i="1"/>
  <c r="G14" i="1"/>
  <c r="G17" i="1"/>
  <c r="G18" i="1"/>
  <c r="G13" i="1"/>
  <c r="G9" i="1"/>
  <c r="G8" i="1"/>
  <c r="G135" i="1"/>
  <c r="G136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F148" i="1" l="1"/>
  <c r="C148" i="1"/>
  <c r="H148" i="1"/>
  <c r="D148" i="1"/>
  <c r="H147" i="1"/>
  <c r="F147" i="1"/>
  <c r="D147" i="1"/>
  <c r="C147" i="1"/>
  <c r="D98" i="1"/>
  <c r="H98" i="1"/>
  <c r="B162" i="1"/>
  <c r="B164" i="1"/>
  <c r="B174" i="1"/>
  <c r="B168" i="1"/>
  <c r="F98" i="1"/>
  <c r="G87" i="1"/>
  <c r="D40" i="1"/>
  <c r="C40" i="1"/>
  <c r="C78" i="1"/>
  <c r="H146" i="1"/>
  <c r="F117" i="1"/>
  <c r="H40" i="1"/>
  <c r="C146" i="1"/>
  <c r="C59" i="1"/>
  <c r="H131" i="1"/>
  <c r="H117" i="1"/>
  <c r="D78" i="1"/>
  <c r="C117" i="1"/>
  <c r="F59" i="1"/>
  <c r="D59" i="1"/>
  <c r="C98" i="1"/>
  <c r="D131" i="1"/>
  <c r="D117" i="1"/>
  <c r="H59" i="1"/>
  <c r="C131" i="1"/>
  <c r="F78" i="1"/>
  <c r="G40" i="1"/>
  <c r="D146" i="1"/>
  <c r="G133" i="1"/>
  <c r="G137" i="1"/>
  <c r="G148" i="1" s="1"/>
  <c r="G78" i="1"/>
  <c r="G117" i="1"/>
  <c r="G131" i="1"/>
  <c r="G59" i="1"/>
  <c r="F146" i="1"/>
  <c r="C7" i="1"/>
  <c r="C79" i="1" s="1"/>
  <c r="D7" i="1"/>
  <c r="D79" i="1" s="1"/>
  <c r="F7" i="1"/>
  <c r="H7" i="1"/>
  <c r="G7" i="1"/>
  <c r="G79" i="1" s="1"/>
  <c r="C10" i="1"/>
  <c r="D10" i="1"/>
  <c r="F10" i="1"/>
  <c r="H10" i="1"/>
  <c r="G11" i="1"/>
  <c r="G147" i="1" l="1"/>
  <c r="G150" i="1" s="1"/>
  <c r="H80" i="1"/>
  <c r="H151" i="1" s="1"/>
  <c r="H79" i="1"/>
  <c r="H150" i="1" s="1"/>
  <c r="F80" i="1"/>
  <c r="F151" i="1" s="1"/>
  <c r="F79" i="1"/>
  <c r="F150" i="1" s="1"/>
  <c r="D80" i="1"/>
  <c r="D151" i="1" s="1"/>
  <c r="C80" i="1"/>
  <c r="C151" i="1" s="1"/>
  <c r="D150" i="1"/>
  <c r="H149" i="1"/>
  <c r="F149" i="1"/>
  <c r="D149" i="1"/>
  <c r="C149" i="1"/>
  <c r="C150" i="1"/>
  <c r="B175" i="1"/>
  <c r="B167" i="1"/>
  <c r="B170" i="1"/>
  <c r="B173" i="1"/>
  <c r="G146" i="1"/>
  <c r="C19" i="1"/>
  <c r="C81" i="1" s="1"/>
  <c r="F19" i="1"/>
  <c r="F81" i="1" s="1"/>
  <c r="H19" i="1"/>
  <c r="H81" i="1" s="1"/>
  <c r="G10" i="1"/>
  <c r="G80" i="1" s="1"/>
  <c r="D19" i="1"/>
  <c r="D81" i="1" s="1"/>
  <c r="G19" i="1" l="1"/>
  <c r="G81" i="1" s="1"/>
  <c r="G151" i="1"/>
  <c r="F156" i="1"/>
  <c r="C156" i="1"/>
  <c r="H156" i="1"/>
  <c r="D156" i="1"/>
  <c r="F152" i="1"/>
  <c r="C152" i="1"/>
  <c r="H152" i="1"/>
  <c r="D152" i="1"/>
  <c r="I100" i="1"/>
  <c r="I147" i="1" s="1"/>
  <c r="B100" i="1"/>
  <c r="B147" i="1" s="1"/>
  <c r="I119" i="1"/>
  <c r="I131" i="1" s="1"/>
  <c r="B119" i="1"/>
  <c r="I87" i="1"/>
  <c r="B87" i="1"/>
  <c r="I79" i="1"/>
  <c r="I133" i="1"/>
  <c r="B133" i="1"/>
  <c r="I10" i="1"/>
  <c r="B10" i="1"/>
  <c r="I7" i="1"/>
  <c r="B7" i="1"/>
  <c r="B150" i="1" l="1"/>
  <c r="I150" i="1"/>
  <c r="I40" i="1"/>
  <c r="B19" i="1"/>
  <c r="I19" i="1"/>
  <c r="I90" i="1"/>
  <c r="B90" i="1"/>
  <c r="I98" i="1" l="1"/>
  <c r="B98" i="1"/>
  <c r="B59" i="1"/>
  <c r="B81" i="1" s="1"/>
  <c r="I59" i="1"/>
  <c r="I81" i="1" s="1"/>
  <c r="I137" i="1" l="1"/>
  <c r="B137" i="1"/>
  <c r="I146" i="1" l="1"/>
  <c r="I78" i="1"/>
  <c r="B146" i="1"/>
  <c r="B78" i="1" l="1"/>
  <c r="B131" i="1"/>
  <c r="I108" i="1" l="1"/>
  <c r="I151" i="1" s="1"/>
  <c r="B108" i="1"/>
  <c r="B151" i="1" s="1"/>
  <c r="B40" i="1" l="1"/>
  <c r="B117" i="1"/>
  <c r="B149" i="1" s="1"/>
  <c r="I117" i="1"/>
  <c r="I149" i="1" l="1"/>
  <c r="I156" i="1" s="1"/>
  <c r="B156" i="1"/>
  <c r="G98" i="1"/>
  <c r="I152" i="1" l="1"/>
  <c r="G149" i="1"/>
  <c r="G156" i="1" s="1"/>
  <c r="B152" i="1"/>
  <c r="G152" i="1" l="1"/>
</calcChain>
</file>

<file path=xl/sharedStrings.xml><?xml version="1.0" encoding="utf-8"?>
<sst xmlns="http://schemas.openxmlformats.org/spreadsheetml/2006/main" count="188" uniqueCount="94">
  <si>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</si>
  <si>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</si>
  <si>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</si>
  <si>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</si>
  <si>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</si>
  <si>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</si>
  <si>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</si>
  <si>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</si>
  <si>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</si>
  <si>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</si>
  <si>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</si>
  <si>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</si>
  <si>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</si>
  <si>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</si>
  <si>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</si>
  <si>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</si>
  <si>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</si>
  <si>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</si>
  <si>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</si>
  <si>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</si>
  <si>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</si>
  <si>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</si>
  <si>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</si>
  <si>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</si>
  <si>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</si>
  <si>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</si>
  <si>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</si>
  <si>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</si>
  <si>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</si>
  <si>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</si>
  <si>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</si>
  <si>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</si>
  <si>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</si>
  <si>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</si>
  <si>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</si>
  <si>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</si>
  <si>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</si>
  <si>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</si>
  <si>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</si>
  <si>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</si>
  <si>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</si>
  <si>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</si>
  <si>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</si>
  <si>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</si>
  <si>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</si>
  <si>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</si>
  <si>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</si>
  <si>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</si>
  <si>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</si>
  <si>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</si>
  <si>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</si>
  <si>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</si>
  <si>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</si>
  <si>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</si>
  <si>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</si>
  <si>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</si>
  <si>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</si>
  <si>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</si>
  <si>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</si>
  <si>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</si>
  <si>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</si>
  <si>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</si>
  <si>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</si>
  <si>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</si>
  <si>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</si>
  <si>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</si>
  <si>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</si>
  <si>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</si>
  <si>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</si>
  <si>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</si>
  <si>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</si>
  <si>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</si>
  <si>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</si>
  <si>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</si>
  <si>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</si>
  <si>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</si>
  <si>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</si>
  <si>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</si>
  <si>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</si>
  <si>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</si>
  <si>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</si>
  <si>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</si>
  <si>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</si>
  <si>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</si>
  <si>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</si>
  <si>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</si>
  <si>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</si>
  <si>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</si>
  <si>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Mental Health</t>
  </si>
  <si>
    <t>Sober Living</t>
  </si>
  <si>
    <t>revised 09.10.2024</t>
  </si>
  <si>
    <t>Additional Beds</t>
  </si>
  <si>
    <t>LSP</t>
  </si>
  <si>
    <t>RCC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</si>
</sst>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90</v>
      </c>
      <c r="B1" s="2"/>
      <c r="C1" s="116" t="s">
        <v>50</v>
      </c>
      <c r="D1" s="117">
        <v>45652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744</v>
      </c>
      <c r="D7" s="49">
        <f t="shared" ref="D7:F7" si="0">SUM(D8:D9)</f>
        <v>743</v>
      </c>
      <c r="E7" s="49">
        <f t="shared" si="0"/>
        <v>0</v>
      </c>
      <c r="F7" s="49">
        <f t="shared" si="0"/>
        <v>0</v>
      </c>
      <c r="G7" s="49">
        <f>SUM(G8:G9)</f>
        <v>174</v>
      </c>
      <c r="H7" s="51">
        <f>SUM(H8:H9)</f>
        <v>1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744</v>
      </c>
      <c r="D8" s="74">
        <v>743</v>
      </c>
      <c r="E8" s="74">
        <v>0</v>
      </c>
      <c r="F8" s="74">
        <v>0</v>
      </c>
      <c r="G8" s="75">
        <f>SUM(B8-(C8+F8))</f>
        <v>174</v>
      </c>
      <c r="H8" s="76">
        <v>1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0</v>
      </c>
      <c r="D9" s="74">
        <v>0</v>
      </c>
      <c r="E9" s="74">
        <v>0</v>
      </c>
      <c r="F9" s="74">
        <v>0</v>
      </c>
      <c r="G9" s="75">
        <f>SUM(B9-(C9+F9))</f>
        <v>0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410</v>
      </c>
      <c r="D10" s="50">
        <f t="shared" si="1"/>
        <v>409</v>
      </c>
      <c r="E10" s="50">
        <f t="shared" si="1"/>
        <v>0</v>
      </c>
      <c r="F10" s="50">
        <f t="shared" si="1"/>
        <v>0</v>
      </c>
      <c r="G10" s="50">
        <f t="shared" si="1"/>
        <v>-152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42</v>
      </c>
      <c r="D11" s="74">
        <v>42</v>
      </c>
      <c r="E11" s="74">
        <v>0</v>
      </c>
      <c r="F11" s="74">
        <v>0</v>
      </c>
      <c r="G11" s="75">
        <f t="shared" ref="G11:G18" si="2">SUM(B11-(C11+F11))</f>
        <v>-26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19</v>
      </c>
      <c r="D12" s="74">
        <v>19</v>
      </c>
      <c r="E12" s="74">
        <v>0</v>
      </c>
      <c r="F12" s="74">
        <v>0</v>
      </c>
      <c r="G12" s="75">
        <f t="shared" si="2"/>
        <v>-19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77</v>
      </c>
      <c r="D13" s="74">
        <v>77</v>
      </c>
      <c r="E13" s="74">
        <v>0</v>
      </c>
      <c r="F13" s="74">
        <v>0</v>
      </c>
      <c r="G13" s="75">
        <f t="shared" si="2"/>
        <v>-11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156</v>
      </c>
      <c r="D14" s="74">
        <v>156</v>
      </c>
      <c r="E14" s="74">
        <v>0</v>
      </c>
      <c r="F14" s="74">
        <v>0</v>
      </c>
      <c r="G14" s="75">
        <f t="shared" si="2"/>
        <v>-12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116</v>
      </c>
      <c r="D18" s="74">
        <v>115</v>
      </c>
      <c r="E18" s="74">
        <v>0</v>
      </c>
      <c r="F18" s="74">
        <v>0</v>
      </c>
      <c r="G18" s="75">
        <f t="shared" si="2"/>
        <v>-84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1154</v>
      </c>
      <c r="D19" s="50">
        <f t="shared" si="3"/>
        <v>1152</v>
      </c>
      <c r="E19" s="50">
        <f t="shared" si="3"/>
        <v>0</v>
      </c>
      <c r="F19" s="50">
        <f t="shared" si="3"/>
        <v>0</v>
      </c>
      <c r="G19" s="50">
        <f t="shared" si="3"/>
        <v>22</v>
      </c>
      <c r="H19" s="57">
        <f t="shared" si="3"/>
        <v>1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1336</v>
      </c>
      <c r="D21" s="59">
        <f t="shared" si="4"/>
        <v>1241</v>
      </c>
      <c r="E21" s="59">
        <v>0</v>
      </c>
      <c r="F21" s="59">
        <f t="shared" si="4"/>
        <v>0</v>
      </c>
      <c r="G21" s="49">
        <f t="shared" si="4"/>
        <v>50</v>
      </c>
      <c r="H21" s="49">
        <f t="shared" si="4"/>
        <v>3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1030</v>
      </c>
      <c r="D22" s="74">
        <v>947</v>
      </c>
      <c r="E22" s="74">
        <v>0</v>
      </c>
      <c r="F22" s="74">
        <v>0</v>
      </c>
      <c r="G22" s="75">
        <f t="shared" ref="G22:G26" si="5">SUM(B22-(C22+F22))</f>
        <v>-44</v>
      </c>
      <c r="H22" s="76">
        <v>3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120</v>
      </c>
      <c r="D23" s="77">
        <v>116</v>
      </c>
      <c r="E23" s="77">
        <v>0</v>
      </c>
      <c r="F23" s="77">
        <v>0</v>
      </c>
      <c r="G23" s="75">
        <f t="shared" si="5"/>
        <v>40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46</v>
      </c>
      <c r="D24" s="74">
        <v>46</v>
      </c>
      <c r="E24" s="74">
        <v>0</v>
      </c>
      <c r="F24" s="74">
        <v>0</v>
      </c>
      <c r="G24" s="75">
        <f t="shared" si="5"/>
        <v>8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54</v>
      </c>
      <c r="D25" s="77">
        <v>46</v>
      </c>
      <c r="E25" s="77">
        <v>0</v>
      </c>
      <c r="F25" s="77">
        <v>0</v>
      </c>
      <c r="G25" s="75">
        <f t="shared" si="5"/>
        <v>-4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86</v>
      </c>
      <c r="D26" s="77">
        <v>86</v>
      </c>
      <c r="E26" s="77">
        <v>0</v>
      </c>
      <c r="F26" s="77">
        <v>0</v>
      </c>
      <c r="G26" s="75">
        <f t="shared" si="5"/>
        <v>50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676</v>
      </c>
      <c r="D27" s="60">
        <f t="shared" si="6"/>
        <v>759</v>
      </c>
      <c r="E27" s="60">
        <f t="shared" si="6"/>
        <v>0</v>
      </c>
      <c r="F27" s="60">
        <f t="shared" si="6"/>
        <v>3</v>
      </c>
      <c r="G27" s="60">
        <f t="shared" si="6"/>
        <v>116</v>
      </c>
      <c r="H27" s="60">
        <f t="shared" si="6"/>
        <v>1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99</v>
      </c>
      <c r="D28" s="80">
        <v>88</v>
      </c>
      <c r="E28" s="80">
        <v>0</v>
      </c>
      <c r="F28" s="80">
        <v>0</v>
      </c>
      <c r="G28" s="81">
        <f t="shared" ref="G28:G39" si="7">SUM(B28-(C28+F28))</f>
        <v>40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16</v>
      </c>
      <c r="D29" s="83">
        <v>16</v>
      </c>
      <c r="E29" s="83">
        <v>0</v>
      </c>
      <c r="F29" s="83">
        <v>0</v>
      </c>
      <c r="G29" s="81">
        <f t="shared" si="7"/>
        <v>0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31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8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81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41</v>
      </c>
      <c r="D33" s="80">
        <v>32</v>
      </c>
      <c r="E33" s="80">
        <v>0</v>
      </c>
      <c r="F33" s="80">
        <v>0</v>
      </c>
      <c r="G33" s="81">
        <f t="shared" si="8"/>
        <v>-9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289</v>
      </c>
      <c r="D35" s="80">
        <v>274</v>
      </c>
      <c r="E35" s="80">
        <v>0</v>
      </c>
      <c r="F35" s="83">
        <v>3</v>
      </c>
      <c r="G35" s="81">
        <f t="shared" si="8"/>
        <v>108</v>
      </c>
      <c r="H35" s="82">
        <v>1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22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92</v>
      </c>
      <c r="D38" s="87">
        <v>91</v>
      </c>
      <c r="E38" s="87">
        <v>0</v>
      </c>
      <c r="F38" s="87">
        <v>0</v>
      </c>
      <c r="G38" s="81">
        <f t="shared" si="7"/>
        <v>-12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139</v>
      </c>
      <c r="D39" s="80">
        <v>116</v>
      </c>
      <c r="E39" s="80">
        <v>0</v>
      </c>
      <c r="F39" s="80">
        <v>0</v>
      </c>
      <c r="G39" s="81">
        <f t="shared" si="7"/>
        <v>-11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2012</v>
      </c>
      <c r="D40" s="55">
        <f t="shared" si="9"/>
        <v>2000</v>
      </c>
      <c r="E40" s="55">
        <f t="shared" si="9"/>
        <v>0</v>
      </c>
      <c r="F40" s="55">
        <f t="shared" si="9"/>
        <v>3</v>
      </c>
      <c r="G40" s="55">
        <f t="shared" si="9"/>
        <v>166</v>
      </c>
      <c r="H40" s="55">
        <f t="shared" si="9"/>
        <v>4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436</v>
      </c>
      <c r="D42" s="90">
        <f t="shared" si="10"/>
        <v>436</v>
      </c>
      <c r="E42" s="90">
        <f t="shared" si="10"/>
        <v>0</v>
      </c>
      <c r="F42" s="90">
        <f t="shared" si="10"/>
        <v>0</v>
      </c>
      <c r="G42" s="90">
        <f t="shared" si="10"/>
        <v>19</v>
      </c>
      <c r="H42" s="90">
        <f t="shared" si="10"/>
        <v>0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404</v>
      </c>
      <c r="D43" s="74">
        <v>404</v>
      </c>
      <c r="E43" s="74">
        <v>0</v>
      </c>
      <c r="F43" s="74">
        <v>0</v>
      </c>
      <c r="G43" s="75">
        <f>SUM(B43-(C43+F43))</f>
        <v>3</v>
      </c>
      <c r="H43" s="76">
        <v>0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8</v>
      </c>
      <c r="D44" s="74">
        <v>8</v>
      </c>
      <c r="E44" s="74">
        <v>0</v>
      </c>
      <c r="F44" s="74">
        <v>0</v>
      </c>
      <c r="G44" s="75">
        <f t="shared" ref="G44:G49" si="11">SUM(B44-(C44+F44))</f>
        <v>-2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3</v>
      </c>
      <c r="D45" s="74">
        <v>3</v>
      </c>
      <c r="E45" s="74">
        <v>0</v>
      </c>
      <c r="F45" s="74">
        <v>0</v>
      </c>
      <c r="G45" s="75">
        <f t="shared" ref="G45" si="12">SUM(B45-(C45+F45))</f>
        <v>5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4</v>
      </c>
      <c r="D46" s="74">
        <v>4</v>
      </c>
      <c r="E46" s="74">
        <v>0</v>
      </c>
      <c r="F46" s="74">
        <v>0</v>
      </c>
      <c r="G46" s="75">
        <f t="shared" si="11"/>
        <v>6</v>
      </c>
      <c r="H46" s="76">
        <v>0</v>
      </c>
      <c r="I46" s="99">
        <v>10</v>
      </c>
    </row>
    <row r="47" spans="1:9" ht="15.6" x14ac:dyDescent="0.3">
      <c r="A47" s="98" t="s">
        <v>88</v>
      </c>
      <c r="B47" s="91">
        <v>12</v>
      </c>
      <c r="C47" s="74">
        <v>9</v>
      </c>
      <c r="D47" s="74">
        <v>9</v>
      </c>
      <c r="E47" s="74">
        <v>0</v>
      </c>
      <c r="F47" s="74">
        <v>0</v>
      </c>
      <c r="G47" s="75">
        <f t="shared" ref="G47" si="13">SUM(B47-(C47+F47))</f>
        <v>3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7</v>
      </c>
      <c r="D48" s="74">
        <v>7</v>
      </c>
      <c r="E48" s="74">
        <v>0</v>
      </c>
      <c r="F48" s="74">
        <v>0</v>
      </c>
      <c r="G48" s="75">
        <f t="shared" si="11"/>
        <v>3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1</v>
      </c>
      <c r="D49" s="74">
        <v>1</v>
      </c>
      <c r="E49" s="74">
        <v>0</v>
      </c>
      <c r="F49" s="74">
        <v>0</v>
      </c>
      <c r="G49" s="75">
        <f t="shared" si="11"/>
        <v>1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25</v>
      </c>
      <c r="D50" s="50">
        <f t="shared" si="14"/>
        <v>25</v>
      </c>
      <c r="E50" s="50">
        <f t="shared" si="14"/>
        <v>0</v>
      </c>
      <c r="F50" s="50">
        <f t="shared" si="14"/>
        <v>0</v>
      </c>
      <c r="G50" s="50">
        <f t="shared" si="14"/>
        <v>2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13</v>
      </c>
      <c r="D52" s="74">
        <v>13</v>
      </c>
      <c r="E52" s="74">
        <v>0</v>
      </c>
      <c r="F52" s="74">
        <v>0</v>
      </c>
      <c r="G52" s="75">
        <f>SUM(B52-(C52+F52))</f>
        <v>-1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9</v>
      </c>
      <c r="D54" s="74">
        <v>9</v>
      </c>
      <c r="E54" s="74">
        <v>0</v>
      </c>
      <c r="F54" s="74">
        <v>0</v>
      </c>
      <c r="G54" s="75">
        <f t="shared" si="15"/>
        <v>3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0</v>
      </c>
      <c r="G56" s="75">
        <f t="shared" si="15"/>
        <v>0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2</v>
      </c>
      <c r="D57" s="74">
        <v>2</v>
      </c>
      <c r="E57" s="74">
        <v>0</v>
      </c>
      <c r="F57" s="74">
        <v>0</v>
      </c>
      <c r="G57" s="75">
        <f t="shared" si="15"/>
        <v>0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461</v>
      </c>
      <c r="D59" s="55">
        <f t="shared" si="16"/>
        <v>461</v>
      </c>
      <c r="E59" s="55">
        <f t="shared" si="16"/>
        <v>0</v>
      </c>
      <c r="F59" s="55">
        <f t="shared" si="16"/>
        <v>0</v>
      </c>
      <c r="G59" s="55">
        <f t="shared" si="16"/>
        <v>21</v>
      </c>
      <c r="H59" s="55">
        <f t="shared" si="16"/>
        <v>0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2892</v>
      </c>
      <c r="D61" s="49">
        <f t="shared" si="17"/>
        <v>2885</v>
      </c>
      <c r="E61" s="49">
        <f t="shared" si="17"/>
        <v>0</v>
      </c>
      <c r="F61" s="49">
        <f t="shared" si="17"/>
        <v>0</v>
      </c>
      <c r="G61" s="49">
        <f t="shared" si="17"/>
        <v>-131</v>
      </c>
      <c r="H61" s="49">
        <f t="shared" si="17"/>
        <v>2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2639</v>
      </c>
      <c r="D62" s="74">
        <v>2634</v>
      </c>
      <c r="E62" s="74">
        <v>0</v>
      </c>
      <c r="F62" s="74">
        <v>0</v>
      </c>
      <c r="G62" s="75">
        <f>SUM(B62-(C62+F62))</f>
        <v>-158</v>
      </c>
      <c r="H62" s="76">
        <v>1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126</v>
      </c>
      <c r="D63" s="74">
        <v>124</v>
      </c>
      <c r="E63" s="74">
        <v>0</v>
      </c>
      <c r="F63" s="74">
        <v>0</v>
      </c>
      <c r="G63" s="75">
        <f t="shared" ref="G63:G65" si="18">SUM(B63-(C63+F63))</f>
        <v>2</v>
      </c>
      <c r="H63" s="76">
        <v>0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27</v>
      </c>
      <c r="D64" s="74">
        <v>27</v>
      </c>
      <c r="E64" s="74">
        <v>0</v>
      </c>
      <c r="F64" s="74">
        <v>0</v>
      </c>
      <c r="G64" s="75">
        <f t="shared" si="18"/>
        <v>-3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100</v>
      </c>
      <c r="D65" s="74">
        <v>100</v>
      </c>
      <c r="E65" s="74">
        <v>0</v>
      </c>
      <c r="F65" s="74">
        <v>0</v>
      </c>
      <c r="G65" s="75">
        <f t="shared" si="18"/>
        <v>28</v>
      </c>
      <c r="H65" s="76">
        <v>1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1075</v>
      </c>
      <c r="D66" s="60">
        <f t="shared" si="19"/>
        <v>1074</v>
      </c>
      <c r="E66" s="60">
        <f t="shared" si="19"/>
        <v>23</v>
      </c>
      <c r="F66" s="60">
        <f t="shared" si="19"/>
        <v>16</v>
      </c>
      <c r="G66" s="60">
        <f t="shared" si="19"/>
        <v>138</v>
      </c>
      <c r="H66" s="60">
        <f t="shared" si="19"/>
        <v>0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47</v>
      </c>
      <c r="D67" s="80">
        <v>47</v>
      </c>
      <c r="E67" s="80">
        <v>0</v>
      </c>
      <c r="F67" s="80">
        <v>0</v>
      </c>
      <c r="G67" s="89">
        <f t="shared" ref="G67:G77" si="20">SUM(B67-(C67+F67))</f>
        <v>1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101</v>
      </c>
      <c r="D68" s="74">
        <v>101</v>
      </c>
      <c r="E68" s="74">
        <v>0</v>
      </c>
      <c r="F68" s="74">
        <v>2</v>
      </c>
      <c r="G68" s="89">
        <f t="shared" si="20"/>
        <v>29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58</v>
      </c>
      <c r="D69" s="74">
        <v>58</v>
      </c>
      <c r="E69" s="74">
        <v>0</v>
      </c>
      <c r="F69" s="74">
        <v>8</v>
      </c>
      <c r="G69" s="89">
        <f t="shared" si="20"/>
        <v>10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29</v>
      </c>
      <c r="D70" s="80">
        <v>29</v>
      </c>
      <c r="E70" s="80">
        <v>0</v>
      </c>
      <c r="F70" s="80">
        <v>0</v>
      </c>
      <c r="G70" s="89">
        <f t="shared" si="20"/>
        <v>53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14</v>
      </c>
      <c r="D71" s="80">
        <v>14</v>
      </c>
      <c r="E71" s="80">
        <v>0</v>
      </c>
      <c r="F71" s="80">
        <v>2</v>
      </c>
      <c r="G71" s="89">
        <f t="shared" si="20"/>
        <v>-6</v>
      </c>
      <c r="H71" s="82">
        <v>0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61</v>
      </c>
      <c r="D72" s="80">
        <v>61</v>
      </c>
      <c r="E72" s="80">
        <v>0</v>
      </c>
      <c r="F72" s="80">
        <v>0</v>
      </c>
      <c r="G72" s="89">
        <f t="shared" si="20"/>
        <v>-61</v>
      </c>
      <c r="H72" s="82">
        <v>0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348</v>
      </c>
      <c r="D73" s="80">
        <v>347</v>
      </c>
      <c r="E73" s="80">
        <v>23</v>
      </c>
      <c r="F73" s="80">
        <v>4</v>
      </c>
      <c r="G73" s="89">
        <f t="shared" si="20"/>
        <v>43</v>
      </c>
      <c r="H73" s="82">
        <v>0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0</v>
      </c>
      <c r="D74" s="80">
        <v>0</v>
      </c>
      <c r="E74" s="80">
        <v>0</v>
      </c>
      <c r="F74" s="80">
        <v>0</v>
      </c>
      <c r="G74" s="89">
        <f t="shared" si="20"/>
        <v>0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20</v>
      </c>
      <c r="D75" s="80">
        <v>20</v>
      </c>
      <c r="E75" s="80">
        <v>0</v>
      </c>
      <c r="F75" s="80">
        <v>0</v>
      </c>
      <c r="G75" s="89">
        <f t="shared" si="20"/>
        <v>-20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82</v>
      </c>
      <c r="D76" s="80">
        <v>82</v>
      </c>
      <c r="E76" s="80">
        <v>0</v>
      </c>
      <c r="F76" s="80">
        <v>0</v>
      </c>
      <c r="G76" s="89">
        <f t="shared" si="20"/>
        <v>8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315</v>
      </c>
      <c r="D77" s="80">
        <v>315</v>
      </c>
      <c r="E77" s="80">
        <v>0</v>
      </c>
      <c r="F77" s="80">
        <v>0</v>
      </c>
      <c r="G77" s="89">
        <f t="shared" si="20"/>
        <v>81</v>
      </c>
      <c r="H77" s="82">
        <v>0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3967</v>
      </c>
      <c r="D78" s="55">
        <f t="shared" si="21"/>
        <v>3959</v>
      </c>
      <c r="E78" s="55">
        <f t="shared" si="21"/>
        <v>23</v>
      </c>
      <c r="F78" s="55">
        <f t="shared" si="21"/>
        <v>16</v>
      </c>
      <c r="G78" s="55">
        <f t="shared" si="21"/>
        <v>7</v>
      </c>
      <c r="H78" s="55">
        <f t="shared" si="21"/>
        <v>2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5408</v>
      </c>
      <c r="D79" s="94">
        <f t="shared" si="22"/>
        <v>5305</v>
      </c>
      <c r="E79" s="94">
        <f t="shared" si="22"/>
        <v>0</v>
      </c>
      <c r="F79" s="94">
        <f t="shared" si="22"/>
        <v>0</v>
      </c>
      <c r="G79" s="94">
        <f t="shared" si="22"/>
        <v>112</v>
      </c>
      <c r="H79" s="94">
        <f t="shared" si="22"/>
        <v>6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2186</v>
      </c>
      <c r="D80" s="94">
        <f t="shared" si="23"/>
        <v>2267</v>
      </c>
      <c r="E80" s="94">
        <f t="shared" si="23"/>
        <v>23</v>
      </c>
      <c r="F80" s="94">
        <f t="shared" si="23"/>
        <v>19</v>
      </c>
      <c r="G80" s="94">
        <f t="shared" si="23"/>
        <v>104</v>
      </c>
      <c r="H80" s="94">
        <f t="shared" si="23"/>
        <v>1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7594</v>
      </c>
      <c r="D81" s="95">
        <f t="shared" si="24"/>
        <v>7572</v>
      </c>
      <c r="E81" s="95">
        <f t="shared" si="24"/>
        <v>23</v>
      </c>
      <c r="F81" s="95">
        <f t="shared" si="24"/>
        <v>19</v>
      </c>
      <c r="G81" s="95">
        <f t="shared" si="24"/>
        <v>216</v>
      </c>
      <c r="H81" s="95">
        <f t="shared" si="24"/>
        <v>7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21" customHeight="1" thickBot="1" x14ac:dyDescent="0.3">
      <c r="A83" s="38"/>
      <c r="B83" s="39"/>
      <c r="C83" s="62" t="s">
        <v>50</v>
      </c>
      <c r="D83" s="64">
        <v>45652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1289</v>
      </c>
      <c r="D87" s="49">
        <f t="shared" ref="D87:F87" si="25">SUM(D88:D89)</f>
        <v>1288</v>
      </c>
      <c r="E87" s="49">
        <f t="shared" si="25"/>
        <v>0</v>
      </c>
      <c r="F87" s="49">
        <f t="shared" si="25"/>
        <v>0</v>
      </c>
      <c r="G87" s="49">
        <f>SUM(G88:G89)</f>
        <v>55</v>
      </c>
      <c r="H87" s="51">
        <f>SUM(H88:H89)</f>
        <v>2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1287</v>
      </c>
      <c r="D88" s="74">
        <v>1286</v>
      </c>
      <c r="E88" s="74">
        <v>0</v>
      </c>
      <c r="F88" s="74">
        <v>0</v>
      </c>
      <c r="G88" s="75">
        <f>SUM(B88-(C88+F88))</f>
        <v>57</v>
      </c>
      <c r="H88" s="76">
        <v>2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2</v>
      </c>
      <c r="D89" s="74">
        <v>2</v>
      </c>
      <c r="E89" s="74">
        <v>0</v>
      </c>
      <c r="F89" s="74">
        <v>0</v>
      </c>
      <c r="G89" s="75">
        <f>SUM(B89-(C89+F89))</f>
        <v>-2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178</v>
      </c>
      <c r="D90" s="50">
        <f t="shared" si="26"/>
        <v>178</v>
      </c>
      <c r="E90" s="50">
        <f t="shared" si="26"/>
        <v>98</v>
      </c>
      <c r="F90" s="50">
        <f t="shared" si="26"/>
        <v>0</v>
      </c>
      <c r="G90" s="50">
        <f t="shared" si="26"/>
        <v>-48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39</v>
      </c>
      <c r="D91" s="74">
        <v>39</v>
      </c>
      <c r="E91" s="74">
        <v>39</v>
      </c>
      <c r="F91" s="74">
        <v>0</v>
      </c>
      <c r="G91" s="75">
        <f t="shared" ref="G91:G97" si="27">SUM(B91-(C91+F91))</f>
        <v>-13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15</v>
      </c>
      <c r="D92" s="74">
        <v>15</v>
      </c>
      <c r="E92" s="74">
        <v>14</v>
      </c>
      <c r="F92" s="74">
        <v>0</v>
      </c>
      <c r="G92" s="75">
        <f t="shared" si="27"/>
        <v>-15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44</v>
      </c>
      <c r="D93" s="74">
        <v>44</v>
      </c>
      <c r="E93" s="74">
        <v>44</v>
      </c>
      <c r="F93" s="74">
        <v>0</v>
      </c>
      <c r="G93" s="75">
        <f t="shared" si="27"/>
        <v>-18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1</v>
      </c>
      <c r="D94" s="74">
        <v>1</v>
      </c>
      <c r="E94" s="74">
        <v>1</v>
      </c>
      <c r="F94" s="74">
        <v>0</v>
      </c>
      <c r="G94" s="75">
        <f t="shared" ref="G94" si="28">SUM(B94-(C94+F94))</f>
        <v>-1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79</v>
      </c>
      <c r="D97" s="74">
        <v>79</v>
      </c>
      <c r="E97" s="74">
        <v>0</v>
      </c>
      <c r="F97" s="74">
        <v>0</v>
      </c>
      <c r="G97" s="75">
        <f t="shared" si="27"/>
        <v>-1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1467</v>
      </c>
      <c r="D98" s="55">
        <f t="shared" si="29"/>
        <v>1466</v>
      </c>
      <c r="E98" s="55">
        <f t="shared" si="29"/>
        <v>98</v>
      </c>
      <c r="F98" s="55">
        <f t="shared" si="29"/>
        <v>0</v>
      </c>
      <c r="G98" s="55">
        <f t="shared" si="29"/>
        <v>7</v>
      </c>
      <c r="H98" s="55">
        <f t="shared" si="29"/>
        <v>2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SUM(B101:B107)</f>
        <v>1654</v>
      </c>
      <c r="C100" s="49">
        <f t="shared" si="30"/>
        <v>1462</v>
      </c>
      <c r="D100" s="49">
        <f t="shared" si="30"/>
        <v>1399</v>
      </c>
      <c r="E100" s="49">
        <f t="shared" si="30"/>
        <v>0</v>
      </c>
      <c r="F100" s="49">
        <f t="shared" si="30"/>
        <v>0</v>
      </c>
      <c r="G100" s="49">
        <f t="shared" si="30"/>
        <v>192</v>
      </c>
      <c r="H100" s="49">
        <f t="shared" si="30"/>
        <v>5</v>
      </c>
      <c r="I100" s="52">
        <f t="shared" si="30"/>
        <v>1724</v>
      </c>
    </row>
    <row r="101" spans="1:9" ht="15.6" x14ac:dyDescent="0.3">
      <c r="A101" s="103" t="s">
        <v>38</v>
      </c>
      <c r="B101" s="73">
        <v>1113</v>
      </c>
      <c r="C101" s="74">
        <v>1089</v>
      </c>
      <c r="D101" s="74">
        <v>1028</v>
      </c>
      <c r="E101" s="74">
        <v>0</v>
      </c>
      <c r="F101" s="74">
        <v>0</v>
      </c>
      <c r="G101" s="75">
        <f t="shared" ref="G101:G107" si="31">SUM(B101-(C101+F101))</f>
        <v>24</v>
      </c>
      <c r="H101" s="76">
        <v>4</v>
      </c>
      <c r="I101" s="99">
        <v>1143</v>
      </c>
    </row>
    <row r="102" spans="1:9" ht="15.6" x14ac:dyDescent="0.3">
      <c r="A102" s="103" t="s">
        <v>52</v>
      </c>
      <c r="B102" s="73">
        <v>69</v>
      </c>
      <c r="C102" s="77">
        <v>65</v>
      </c>
      <c r="D102" s="77">
        <v>59</v>
      </c>
      <c r="E102" s="77">
        <v>0</v>
      </c>
      <c r="F102" s="77">
        <v>0</v>
      </c>
      <c r="G102" s="75">
        <f>SUM(B102-(C102+F102))</f>
        <v>4</v>
      </c>
      <c r="H102" s="78">
        <v>0</v>
      </c>
      <c r="I102" s="99">
        <v>69</v>
      </c>
    </row>
    <row r="103" spans="1:9" ht="15.6" x14ac:dyDescent="0.3">
      <c r="A103" s="103" t="s">
        <v>68</v>
      </c>
      <c r="B103" s="73">
        <v>242</v>
      </c>
      <c r="C103" s="77">
        <v>157</v>
      </c>
      <c r="D103" s="74">
        <v>157</v>
      </c>
      <c r="E103" s="74">
        <v>0</v>
      </c>
      <c r="F103" s="74">
        <v>0</v>
      </c>
      <c r="G103" s="75">
        <f>SUM(B103-(C103+F103))</f>
        <v>85</v>
      </c>
      <c r="H103" s="76">
        <v>0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107</v>
      </c>
      <c r="D104" s="74">
        <v>107</v>
      </c>
      <c r="E104" s="74">
        <v>0</v>
      </c>
      <c r="F104" s="74">
        <v>0</v>
      </c>
      <c r="G104" s="75">
        <f>SUM(B104-(C104+F104))</f>
        <v>33</v>
      </c>
      <c r="H104" s="76">
        <v>1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8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4" t="s">
        <v>89</v>
      </c>
      <c r="B106" s="73">
        <v>50</v>
      </c>
      <c r="C106" s="77">
        <v>28</v>
      </c>
      <c r="D106" s="74">
        <v>27</v>
      </c>
      <c r="E106" s="74">
        <v>0</v>
      </c>
      <c r="F106" s="74">
        <v>0</v>
      </c>
      <c r="G106" s="75">
        <f>SUM(B106-(C106+F106))</f>
        <v>22</v>
      </c>
      <c r="H106" s="76">
        <v>0</v>
      </c>
      <c r="I106" s="99">
        <v>60</v>
      </c>
    </row>
    <row r="107" spans="1:9" ht="15.6" x14ac:dyDescent="0.3">
      <c r="A107" s="103" t="s">
        <v>21</v>
      </c>
      <c r="B107" s="73">
        <v>40</v>
      </c>
      <c r="C107" s="77">
        <v>16</v>
      </c>
      <c r="D107" s="74">
        <v>13</v>
      </c>
      <c r="E107" s="74">
        <v>0</v>
      </c>
      <c r="F107" s="74">
        <v>0</v>
      </c>
      <c r="G107" s="75">
        <f t="shared" si="31"/>
        <v>24</v>
      </c>
      <c r="H107" s="76">
        <v>0</v>
      </c>
      <c r="I107" s="99">
        <v>60</v>
      </c>
    </row>
    <row r="108" spans="1:9" ht="18" x14ac:dyDescent="0.35">
      <c r="A108" s="97" t="s">
        <v>36</v>
      </c>
      <c r="B108" s="50">
        <f>SUM(B109:B116)</f>
        <v>148</v>
      </c>
      <c r="C108" s="50">
        <f>SUM(C109:C116)</f>
        <v>129</v>
      </c>
      <c r="D108" s="50">
        <f t="shared" ref="D108:F108" si="32">SUM(D109:D116)</f>
        <v>186</v>
      </c>
      <c r="E108" s="50">
        <f t="shared" si="32"/>
        <v>0</v>
      </c>
      <c r="F108" s="50">
        <f t="shared" si="32"/>
        <v>1</v>
      </c>
      <c r="G108" s="50">
        <f>SUM(G109:G116)</f>
        <v>18</v>
      </c>
      <c r="H108" s="50">
        <f>SUM(H109:H116)</f>
        <v>0</v>
      </c>
      <c r="I108" s="100">
        <f>SUM(I109:I116)</f>
        <v>202</v>
      </c>
    </row>
    <row r="109" spans="1:9" ht="15.6" x14ac:dyDescent="0.3">
      <c r="A109" s="103" t="s">
        <v>16</v>
      </c>
      <c r="B109" s="73">
        <v>48</v>
      </c>
      <c r="C109" s="74">
        <v>41</v>
      </c>
      <c r="D109" s="74">
        <v>37</v>
      </c>
      <c r="E109" s="74">
        <v>0</v>
      </c>
      <c r="F109" s="74">
        <v>0</v>
      </c>
      <c r="G109" s="75">
        <f t="shared" ref="G109:G116" si="33">SUM(B109-(C109+F109))</f>
        <v>7</v>
      </c>
      <c r="H109" s="76">
        <v>0</v>
      </c>
      <c r="I109" s="99">
        <v>48</v>
      </c>
    </row>
    <row r="110" spans="1:9" ht="15.6" x14ac:dyDescent="0.3">
      <c r="A110" s="103" t="s">
        <v>13</v>
      </c>
      <c r="B110" s="73">
        <v>0</v>
      </c>
      <c r="C110" s="74">
        <v>0</v>
      </c>
      <c r="D110" s="74">
        <v>0</v>
      </c>
      <c r="E110" s="74">
        <v>0</v>
      </c>
      <c r="F110" s="74">
        <v>0</v>
      </c>
      <c r="G110" s="75">
        <f t="shared" si="33"/>
        <v>0</v>
      </c>
      <c r="H110" s="76">
        <v>0</v>
      </c>
      <c r="I110" s="99">
        <v>2</v>
      </c>
    </row>
    <row r="111" spans="1:9" ht="15.6" x14ac:dyDescent="0.3">
      <c r="A111" s="103" t="s">
        <v>19</v>
      </c>
      <c r="B111" s="73">
        <v>0</v>
      </c>
      <c r="C111" s="74">
        <v>0</v>
      </c>
      <c r="D111" s="77">
        <v>40</v>
      </c>
      <c r="E111" s="77">
        <v>0</v>
      </c>
      <c r="F111" s="77">
        <v>1</v>
      </c>
      <c r="G111" s="75">
        <f t="shared" si="33"/>
        <v>-1</v>
      </c>
      <c r="H111" s="78">
        <v>0</v>
      </c>
      <c r="I111" s="99">
        <v>28</v>
      </c>
    </row>
    <row r="112" spans="1:9" ht="15.6" x14ac:dyDescent="0.3">
      <c r="A112" s="103" t="s">
        <v>17</v>
      </c>
      <c r="B112" s="73">
        <v>52</v>
      </c>
      <c r="C112" s="74">
        <v>52</v>
      </c>
      <c r="D112" s="74">
        <v>49</v>
      </c>
      <c r="E112" s="74">
        <v>0</v>
      </c>
      <c r="F112" s="74">
        <v>0</v>
      </c>
      <c r="G112" s="75">
        <f t="shared" si="33"/>
        <v>0</v>
      </c>
      <c r="H112" s="76">
        <v>0</v>
      </c>
      <c r="I112" s="99">
        <v>52</v>
      </c>
    </row>
    <row r="113" spans="1:9" ht="15.6" x14ac:dyDescent="0.3">
      <c r="A113" s="103" t="s">
        <v>57</v>
      </c>
      <c r="B113" s="73">
        <v>0</v>
      </c>
      <c r="C113" s="74">
        <v>0</v>
      </c>
      <c r="D113" s="77">
        <v>0</v>
      </c>
      <c r="E113" s="77">
        <v>0</v>
      </c>
      <c r="F113" s="77">
        <v>0</v>
      </c>
      <c r="G113" s="75">
        <f t="shared" si="33"/>
        <v>0</v>
      </c>
      <c r="H113" s="78">
        <v>0</v>
      </c>
      <c r="I113" s="99">
        <v>0</v>
      </c>
    </row>
    <row r="114" spans="1:9" ht="15.6" x14ac:dyDescent="0.3">
      <c r="A114" s="103" t="s">
        <v>33</v>
      </c>
      <c r="B114" s="73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0</v>
      </c>
    </row>
    <row r="115" spans="1:9" ht="15.6" x14ac:dyDescent="0.3">
      <c r="A115" s="103" t="s">
        <v>53</v>
      </c>
      <c r="B115" s="73">
        <v>0</v>
      </c>
      <c r="C115" s="74">
        <v>0</v>
      </c>
      <c r="D115" s="74">
        <v>26</v>
      </c>
      <c r="E115" s="74">
        <v>0</v>
      </c>
      <c r="F115" s="74">
        <v>0</v>
      </c>
      <c r="G115" s="75">
        <f t="shared" si="33"/>
        <v>0</v>
      </c>
      <c r="H115" s="76">
        <v>0</v>
      </c>
      <c r="I115" s="99">
        <v>24</v>
      </c>
    </row>
    <row r="116" spans="1:9" ht="15.6" x14ac:dyDescent="0.3">
      <c r="A116" s="103" t="s">
        <v>18</v>
      </c>
      <c r="B116" s="73">
        <v>48</v>
      </c>
      <c r="C116" s="74">
        <v>36</v>
      </c>
      <c r="D116" s="74">
        <v>34</v>
      </c>
      <c r="E116" s="74">
        <v>0</v>
      </c>
      <c r="F116" s="74">
        <v>0</v>
      </c>
      <c r="G116" s="75">
        <f t="shared" si="33"/>
        <v>12</v>
      </c>
      <c r="H116" s="76">
        <v>0</v>
      </c>
      <c r="I116" s="99">
        <v>48</v>
      </c>
    </row>
    <row r="117" spans="1:9" ht="18" x14ac:dyDescent="0.35">
      <c r="A117" s="97" t="s">
        <v>39</v>
      </c>
      <c r="B117" s="50">
        <f t="shared" ref="B117:I117" si="34">SUM(B100,B108)</f>
        <v>1802</v>
      </c>
      <c r="C117" s="50">
        <f t="shared" si="34"/>
        <v>1591</v>
      </c>
      <c r="D117" s="50">
        <f t="shared" si="34"/>
        <v>1585</v>
      </c>
      <c r="E117" s="50">
        <f t="shared" si="34"/>
        <v>0</v>
      </c>
      <c r="F117" s="50">
        <f t="shared" si="34"/>
        <v>1</v>
      </c>
      <c r="G117" s="50">
        <f t="shared" si="34"/>
        <v>210</v>
      </c>
      <c r="H117" s="50">
        <f t="shared" si="34"/>
        <v>5</v>
      </c>
      <c r="I117" s="100">
        <f t="shared" si="34"/>
        <v>1926</v>
      </c>
    </row>
    <row r="118" spans="1:9" ht="23.4" x14ac:dyDescent="0.25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" x14ac:dyDescent="0.35">
      <c r="A119" s="97" t="s">
        <v>37</v>
      </c>
      <c r="B119" s="90">
        <f>SUM(B120:B121)</f>
        <v>1132</v>
      </c>
      <c r="C119" s="49">
        <f>SUM(C120:C121)</f>
        <v>1209</v>
      </c>
      <c r="D119" s="49">
        <f t="shared" ref="D119:H119" si="35">SUM(D120:D121)</f>
        <v>1209</v>
      </c>
      <c r="E119" s="49">
        <f t="shared" si="35"/>
        <v>0</v>
      </c>
      <c r="F119" s="49">
        <f t="shared" si="35"/>
        <v>0</v>
      </c>
      <c r="G119" s="49">
        <f t="shared" si="35"/>
        <v>-77</v>
      </c>
      <c r="H119" s="49">
        <f t="shared" si="35"/>
        <v>0</v>
      </c>
      <c r="I119" s="52">
        <f>SUM(I120:I121)</f>
        <v>1140</v>
      </c>
    </row>
    <row r="120" spans="1:9" ht="15.6" x14ac:dyDescent="0.3">
      <c r="A120" s="98" t="s">
        <v>38</v>
      </c>
      <c r="B120" s="91">
        <v>1132</v>
      </c>
      <c r="C120" s="74">
        <v>1208</v>
      </c>
      <c r="D120" s="74">
        <v>1208</v>
      </c>
      <c r="E120" s="74">
        <v>0</v>
      </c>
      <c r="F120" s="74">
        <v>0</v>
      </c>
      <c r="G120" s="75">
        <f>SUM(B120-(C120+F120))</f>
        <v>-76</v>
      </c>
      <c r="H120" s="76">
        <v>0</v>
      </c>
      <c r="I120" s="99">
        <v>1132</v>
      </c>
    </row>
    <row r="121" spans="1:9" ht="15.6" x14ac:dyDescent="0.3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" x14ac:dyDescent="0.35">
      <c r="A122" s="97" t="s">
        <v>36</v>
      </c>
      <c r="B122" s="92">
        <f t="shared" ref="B122:I122" si="36">SUM(B123:B130)</f>
        <v>182</v>
      </c>
      <c r="C122" s="50">
        <f t="shared" si="36"/>
        <v>196</v>
      </c>
      <c r="D122" s="50">
        <f t="shared" si="36"/>
        <v>196</v>
      </c>
      <c r="E122" s="50">
        <f t="shared" si="36"/>
        <v>0</v>
      </c>
      <c r="F122" s="50">
        <f t="shared" si="36"/>
        <v>3</v>
      </c>
      <c r="G122" s="50">
        <f t="shared" si="36"/>
        <v>-17</v>
      </c>
      <c r="H122" s="50">
        <f t="shared" si="36"/>
        <v>1</v>
      </c>
      <c r="I122" s="100">
        <f t="shared" si="36"/>
        <v>236</v>
      </c>
    </row>
    <row r="123" spans="1:9" ht="15.6" x14ac:dyDescent="0.3">
      <c r="A123" s="98" t="s">
        <v>16</v>
      </c>
      <c r="B123" s="91">
        <v>52</v>
      </c>
      <c r="C123" s="74">
        <v>50</v>
      </c>
      <c r="D123" s="74">
        <v>50</v>
      </c>
      <c r="E123" s="74">
        <v>0</v>
      </c>
      <c r="F123" s="74">
        <v>0</v>
      </c>
      <c r="G123" s="75">
        <f>SUM(B123-(C123+F123))</f>
        <v>2</v>
      </c>
      <c r="H123" s="76">
        <v>0</v>
      </c>
      <c r="I123" s="99">
        <v>52</v>
      </c>
    </row>
    <row r="124" spans="1:9" ht="15.6" x14ac:dyDescent="0.3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6" x14ac:dyDescent="0.3">
      <c r="A125" s="98" t="s">
        <v>19</v>
      </c>
      <c r="B125" s="91">
        <v>0</v>
      </c>
      <c r="C125" s="74">
        <v>31</v>
      </c>
      <c r="D125" s="74">
        <v>31</v>
      </c>
      <c r="E125" s="74">
        <v>0</v>
      </c>
      <c r="F125" s="74">
        <v>0</v>
      </c>
      <c r="G125" s="75">
        <f t="shared" si="37"/>
        <v>-31</v>
      </c>
      <c r="H125" s="76">
        <v>0</v>
      </c>
      <c r="I125" s="99">
        <v>52</v>
      </c>
    </row>
    <row r="126" spans="1:9" ht="15.6" x14ac:dyDescent="0.3">
      <c r="A126" s="98" t="s">
        <v>17</v>
      </c>
      <c r="B126" s="91">
        <v>26</v>
      </c>
      <c r="C126" s="74">
        <v>20</v>
      </c>
      <c r="D126" s="74">
        <v>20</v>
      </c>
      <c r="E126" s="74">
        <v>0</v>
      </c>
      <c r="F126" s="74">
        <v>3</v>
      </c>
      <c r="G126" s="75">
        <f t="shared" si="37"/>
        <v>3</v>
      </c>
      <c r="H126" s="76">
        <v>1</v>
      </c>
      <c r="I126" s="99">
        <v>26</v>
      </c>
    </row>
    <row r="127" spans="1:9" ht="15.6" x14ac:dyDescent="0.3">
      <c r="A127" s="98" t="s">
        <v>57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6" x14ac:dyDescent="0.3">
      <c r="A128" s="98" t="s">
        <v>33</v>
      </c>
      <c r="B128" s="91">
        <v>0</v>
      </c>
      <c r="C128" s="74">
        <v>0</v>
      </c>
      <c r="D128" s="74">
        <v>0</v>
      </c>
      <c r="E128" s="74">
        <v>0</v>
      </c>
      <c r="F128" s="74">
        <v>0</v>
      </c>
      <c r="G128" s="75">
        <f t="shared" si="37"/>
        <v>0</v>
      </c>
      <c r="H128" s="76">
        <v>0</v>
      </c>
      <c r="I128" s="99">
        <v>0</v>
      </c>
    </row>
    <row r="129" spans="1:9" ht="15.6" x14ac:dyDescent="0.3">
      <c r="A129" s="98" t="s">
        <v>53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6" x14ac:dyDescent="0.3">
      <c r="A130" s="98" t="s">
        <v>18</v>
      </c>
      <c r="B130" s="91">
        <v>104</v>
      </c>
      <c r="C130" s="74">
        <v>95</v>
      </c>
      <c r="D130" s="74">
        <v>95</v>
      </c>
      <c r="E130" s="74">
        <v>0</v>
      </c>
      <c r="F130" s="74">
        <v>0</v>
      </c>
      <c r="G130" s="75">
        <f t="shared" si="37"/>
        <v>9</v>
      </c>
      <c r="H130" s="76">
        <v>0</v>
      </c>
      <c r="I130" s="99">
        <v>104</v>
      </c>
    </row>
    <row r="131" spans="1:9" ht="18" x14ac:dyDescent="0.35">
      <c r="A131" s="97" t="s">
        <v>15</v>
      </c>
      <c r="B131" s="92">
        <f t="shared" ref="B131:I131" si="38">SUM(B119,B122)</f>
        <v>1314</v>
      </c>
      <c r="C131" s="50">
        <f t="shared" si="38"/>
        <v>1405</v>
      </c>
      <c r="D131" s="50">
        <f t="shared" si="38"/>
        <v>1405</v>
      </c>
      <c r="E131" s="50">
        <f t="shared" si="38"/>
        <v>0</v>
      </c>
      <c r="F131" s="50">
        <f t="shared" si="38"/>
        <v>3</v>
      </c>
      <c r="G131" s="50">
        <f t="shared" si="38"/>
        <v>-94</v>
      </c>
      <c r="H131" s="50">
        <f t="shared" si="38"/>
        <v>1</v>
      </c>
      <c r="I131" s="100">
        <f t="shared" si="38"/>
        <v>1376</v>
      </c>
    </row>
    <row r="132" spans="1:9" ht="23.4" x14ac:dyDescent="0.3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" x14ac:dyDescent="0.35">
      <c r="A133" s="97" t="s">
        <v>37</v>
      </c>
      <c r="B133" s="90">
        <f t="shared" ref="B133:I133" si="39">SUM(B134:B136)</f>
        <v>1678</v>
      </c>
      <c r="C133" s="49">
        <f t="shared" si="39"/>
        <v>1633</v>
      </c>
      <c r="D133" s="49">
        <f t="shared" si="39"/>
        <v>1622</v>
      </c>
      <c r="E133" s="49">
        <f t="shared" si="39"/>
        <v>0</v>
      </c>
      <c r="F133" s="49">
        <f t="shared" si="39"/>
        <v>1</v>
      </c>
      <c r="G133" s="49">
        <f t="shared" si="39"/>
        <v>44</v>
      </c>
      <c r="H133" s="49">
        <f t="shared" si="39"/>
        <v>5</v>
      </c>
      <c r="I133" s="52">
        <f t="shared" si="39"/>
        <v>1689</v>
      </c>
    </row>
    <row r="134" spans="1:9" ht="15.6" x14ac:dyDescent="0.3">
      <c r="A134" s="98" t="s">
        <v>38</v>
      </c>
      <c r="B134" s="91">
        <v>1454</v>
      </c>
      <c r="C134" s="74">
        <v>1446</v>
      </c>
      <c r="D134" s="74">
        <v>1433</v>
      </c>
      <c r="E134" s="74">
        <v>0</v>
      </c>
      <c r="F134" s="74">
        <v>0</v>
      </c>
      <c r="G134" s="75">
        <f>SUM(B134-(C134+F134))</f>
        <v>8</v>
      </c>
      <c r="H134" s="76">
        <v>3</v>
      </c>
      <c r="I134" s="99">
        <v>1454</v>
      </c>
    </row>
    <row r="135" spans="1:9" ht="15.6" x14ac:dyDescent="0.3">
      <c r="A135" s="104" t="s">
        <v>13</v>
      </c>
      <c r="B135" s="91">
        <v>0</v>
      </c>
      <c r="C135" s="74">
        <v>0</v>
      </c>
      <c r="D135" s="74">
        <v>10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6" x14ac:dyDescent="0.3">
      <c r="A136" s="98" t="s">
        <v>26</v>
      </c>
      <c r="B136" s="91">
        <v>224</v>
      </c>
      <c r="C136" s="74">
        <v>187</v>
      </c>
      <c r="D136" s="74">
        <v>179</v>
      </c>
      <c r="E136" s="74">
        <v>0</v>
      </c>
      <c r="F136" s="74">
        <v>1</v>
      </c>
      <c r="G136" s="75">
        <f>SUM(B136-(C136+F136))</f>
        <v>36</v>
      </c>
      <c r="H136" s="76">
        <v>2</v>
      </c>
      <c r="I136" s="99">
        <v>224</v>
      </c>
    </row>
    <row r="137" spans="1:9" ht="18" x14ac:dyDescent="0.35">
      <c r="A137" s="97" t="s">
        <v>36</v>
      </c>
      <c r="B137" s="92">
        <f t="shared" ref="B137:I137" si="40">SUM(B138:B145)</f>
        <v>130</v>
      </c>
      <c r="C137" s="50">
        <f t="shared" si="40"/>
        <v>176</v>
      </c>
      <c r="D137" s="50">
        <f t="shared" si="40"/>
        <v>176</v>
      </c>
      <c r="E137" s="50">
        <f t="shared" si="40"/>
        <v>1</v>
      </c>
      <c r="F137" s="50">
        <f t="shared" si="40"/>
        <v>0</v>
      </c>
      <c r="G137" s="50">
        <f t="shared" si="40"/>
        <v>-46</v>
      </c>
      <c r="H137" s="50">
        <f t="shared" si="40"/>
        <v>0</v>
      </c>
      <c r="I137" s="100">
        <f t="shared" si="40"/>
        <v>206</v>
      </c>
    </row>
    <row r="138" spans="1:9" ht="15.6" x14ac:dyDescent="0.3">
      <c r="A138" s="98" t="s">
        <v>16</v>
      </c>
      <c r="B138" s="91">
        <v>26</v>
      </c>
      <c r="C138" s="74">
        <v>19</v>
      </c>
      <c r="D138" s="74">
        <v>19</v>
      </c>
      <c r="E138" s="74">
        <v>0</v>
      </c>
      <c r="F138" s="74">
        <v>0</v>
      </c>
      <c r="G138" s="75">
        <f t="shared" ref="G138:G145" si="41">SUM(B138-(C138+F138))</f>
        <v>7</v>
      </c>
      <c r="H138" s="76">
        <v>0</v>
      </c>
      <c r="I138" s="99">
        <v>24</v>
      </c>
    </row>
    <row r="139" spans="1:9" ht="15.6" x14ac:dyDescent="0.3">
      <c r="A139" s="98" t="s">
        <v>19</v>
      </c>
      <c r="B139" s="91">
        <v>0</v>
      </c>
      <c r="C139" s="74">
        <v>16</v>
      </c>
      <c r="D139" s="74">
        <v>16</v>
      </c>
      <c r="E139" s="74">
        <v>0</v>
      </c>
      <c r="F139" s="74">
        <v>0</v>
      </c>
      <c r="G139" s="75">
        <f t="shared" si="41"/>
        <v>-16</v>
      </c>
      <c r="H139" s="76">
        <v>0</v>
      </c>
      <c r="I139" s="99">
        <v>12</v>
      </c>
    </row>
    <row r="140" spans="1:9" ht="15.6" x14ac:dyDescent="0.3">
      <c r="A140" s="98" t="s">
        <v>17</v>
      </c>
      <c r="B140" s="91">
        <v>52</v>
      </c>
      <c r="C140" s="74">
        <v>52</v>
      </c>
      <c r="D140" s="74">
        <v>52</v>
      </c>
      <c r="E140" s="74">
        <v>0</v>
      </c>
      <c r="F140" s="74">
        <v>0</v>
      </c>
      <c r="G140" s="75">
        <f t="shared" si="41"/>
        <v>0</v>
      </c>
      <c r="H140" s="76">
        <v>0</v>
      </c>
      <c r="I140" s="99">
        <v>52</v>
      </c>
    </row>
    <row r="141" spans="1:9" ht="15.6" x14ac:dyDescent="0.3">
      <c r="A141" s="98" t="s">
        <v>57</v>
      </c>
      <c r="B141" s="91">
        <v>0</v>
      </c>
      <c r="C141" s="74">
        <v>0</v>
      </c>
      <c r="D141" s="74">
        <v>0</v>
      </c>
      <c r="E141" s="74">
        <v>0</v>
      </c>
      <c r="F141" s="74"/>
      <c r="G141" s="75">
        <f t="shared" ref="G141" si="42">SUM(B141-(C141+F141))</f>
        <v>0</v>
      </c>
      <c r="H141" s="76">
        <v>0</v>
      </c>
      <c r="I141" s="99">
        <v>12</v>
      </c>
    </row>
    <row r="142" spans="1:9" ht="15.6" x14ac:dyDescent="0.3">
      <c r="A142" s="98" t="s">
        <v>26</v>
      </c>
      <c r="B142" s="91">
        <v>0</v>
      </c>
      <c r="C142" s="74">
        <v>13</v>
      </c>
      <c r="D142" s="74">
        <v>13</v>
      </c>
      <c r="E142" s="74">
        <v>0</v>
      </c>
      <c r="F142" s="74">
        <v>0</v>
      </c>
      <c r="G142" s="75">
        <f t="shared" si="41"/>
        <v>-13</v>
      </c>
      <c r="H142" s="76">
        <v>0</v>
      </c>
      <c r="I142" s="99">
        <v>26</v>
      </c>
    </row>
    <row r="143" spans="1:9" ht="15.6" x14ac:dyDescent="0.3">
      <c r="A143" s="98" t="s">
        <v>49</v>
      </c>
      <c r="B143" s="91">
        <v>0</v>
      </c>
      <c r="C143" s="74">
        <v>25</v>
      </c>
      <c r="D143" s="74">
        <v>25</v>
      </c>
      <c r="E143" s="74">
        <v>0</v>
      </c>
      <c r="F143" s="74">
        <v>0</v>
      </c>
      <c r="G143" s="75">
        <f t="shared" si="41"/>
        <v>-25</v>
      </c>
      <c r="H143" s="76">
        <v>0</v>
      </c>
      <c r="I143" s="99">
        <v>26</v>
      </c>
    </row>
    <row r="144" spans="1:9" ht="15.6" x14ac:dyDescent="0.3">
      <c r="A144" s="98" t="s">
        <v>53</v>
      </c>
      <c r="B144" s="91">
        <v>0</v>
      </c>
      <c r="C144" s="74">
        <v>1</v>
      </c>
      <c r="D144" s="74">
        <v>1</v>
      </c>
      <c r="E144" s="74">
        <v>1</v>
      </c>
      <c r="F144" s="74">
        <v>0</v>
      </c>
      <c r="G144" s="75">
        <f t="shared" si="41"/>
        <v>-1</v>
      </c>
      <c r="H144" s="76">
        <v>0</v>
      </c>
      <c r="I144" s="99">
        <v>2</v>
      </c>
    </row>
    <row r="145" spans="1:9" ht="15.6" x14ac:dyDescent="0.3">
      <c r="A145" s="98" t="s">
        <v>18</v>
      </c>
      <c r="B145" s="91">
        <v>52</v>
      </c>
      <c r="C145" s="74">
        <v>50</v>
      </c>
      <c r="D145" s="74">
        <v>50</v>
      </c>
      <c r="E145" s="74">
        <v>0</v>
      </c>
      <c r="F145" s="74">
        <v>0</v>
      </c>
      <c r="G145" s="75">
        <f t="shared" si="41"/>
        <v>2</v>
      </c>
      <c r="H145" s="76">
        <v>0</v>
      </c>
      <c r="I145" s="99">
        <v>52</v>
      </c>
    </row>
    <row r="146" spans="1:9" ht="18" x14ac:dyDescent="0.35">
      <c r="A146" s="101" t="s">
        <v>9</v>
      </c>
      <c r="B146" s="92">
        <f t="shared" ref="B146:I146" si="43">SUM(B133,B137)</f>
        <v>1808</v>
      </c>
      <c r="C146" s="50">
        <f t="shared" si="43"/>
        <v>1809</v>
      </c>
      <c r="D146" s="50">
        <f t="shared" si="43"/>
        <v>1798</v>
      </c>
      <c r="E146" s="50">
        <f t="shared" si="43"/>
        <v>1</v>
      </c>
      <c r="F146" s="50">
        <f t="shared" si="43"/>
        <v>1</v>
      </c>
      <c r="G146" s="50">
        <f t="shared" si="43"/>
        <v>-2</v>
      </c>
      <c r="H146" s="50">
        <f t="shared" si="43"/>
        <v>5</v>
      </c>
      <c r="I146" s="100">
        <f t="shared" si="43"/>
        <v>1895</v>
      </c>
    </row>
    <row r="147" spans="1:9" s="4" customFormat="1" ht="18" customHeight="1" x14ac:dyDescent="0.35">
      <c r="A147" s="105" t="s">
        <v>84</v>
      </c>
      <c r="B147" s="70">
        <f>SUM(B87,B100,B119,B133)</f>
        <v>5808</v>
      </c>
      <c r="C147" s="70">
        <f t="shared" ref="C147:I147" si="44">SUM(C87,C100,C119,C133)</f>
        <v>5593</v>
      </c>
      <c r="D147" s="70">
        <f t="shared" si="44"/>
        <v>5518</v>
      </c>
      <c r="E147" s="70">
        <f t="shared" si="44"/>
        <v>0</v>
      </c>
      <c r="F147" s="70">
        <f t="shared" si="44"/>
        <v>1</v>
      </c>
      <c r="G147" s="70">
        <f t="shared" si="44"/>
        <v>214</v>
      </c>
      <c r="H147" s="70">
        <f t="shared" si="44"/>
        <v>12</v>
      </c>
      <c r="I147" s="70">
        <f t="shared" si="44"/>
        <v>5907</v>
      </c>
    </row>
    <row r="148" spans="1:9" s="4" customFormat="1" ht="18" customHeight="1" x14ac:dyDescent="0.35">
      <c r="A148" s="105" t="s">
        <v>82</v>
      </c>
      <c r="B148" s="70">
        <f>SUM(B90,B108,B122,B137)</f>
        <v>590</v>
      </c>
      <c r="C148" s="70">
        <f t="shared" ref="C148:I148" si="45">SUM(C90,C108,C122,C137)</f>
        <v>679</v>
      </c>
      <c r="D148" s="70">
        <f t="shared" si="45"/>
        <v>736</v>
      </c>
      <c r="E148" s="70">
        <f t="shared" si="45"/>
        <v>99</v>
      </c>
      <c r="F148" s="70">
        <f t="shared" si="45"/>
        <v>4</v>
      </c>
      <c r="G148" s="70">
        <f t="shared" si="45"/>
        <v>-93</v>
      </c>
      <c r="H148" s="70">
        <f t="shared" si="45"/>
        <v>1</v>
      </c>
      <c r="I148" s="70">
        <f t="shared" si="45"/>
        <v>853</v>
      </c>
    </row>
    <row r="149" spans="1:9" s="4" customFormat="1" ht="25.05" customHeight="1" x14ac:dyDescent="0.25">
      <c r="A149" s="72" t="s">
        <v>2</v>
      </c>
      <c r="B149" s="71">
        <f>SUM(B98,B117,B131,B146)</f>
        <v>6398</v>
      </c>
      <c r="C149" s="71">
        <f t="shared" ref="C149:I149" si="46">SUM(C98,C117,C131,C146)</f>
        <v>6272</v>
      </c>
      <c r="D149" s="71">
        <f t="shared" si="46"/>
        <v>6254</v>
      </c>
      <c r="E149" s="71">
        <f t="shared" si="46"/>
        <v>99</v>
      </c>
      <c r="F149" s="71">
        <f t="shared" si="46"/>
        <v>5</v>
      </c>
      <c r="G149" s="71">
        <f t="shared" si="46"/>
        <v>121</v>
      </c>
      <c r="H149" s="71">
        <f t="shared" si="46"/>
        <v>13</v>
      </c>
      <c r="I149" s="71">
        <f t="shared" si="46"/>
        <v>6760</v>
      </c>
    </row>
    <row r="150" spans="1:9" s="4" customFormat="1" ht="25.05" customHeight="1" x14ac:dyDescent="0.25">
      <c r="A150" s="114" t="s">
        <v>86</v>
      </c>
      <c r="B150" s="96">
        <f t="shared" ref="B150:I152" si="47">SUM(B79,B147)</f>
        <v>11328</v>
      </c>
      <c r="C150" s="96">
        <f t="shared" si="47"/>
        <v>11001</v>
      </c>
      <c r="D150" s="96">
        <f t="shared" si="47"/>
        <v>10823</v>
      </c>
      <c r="E150" s="96">
        <f t="shared" si="47"/>
        <v>0</v>
      </c>
      <c r="F150" s="96">
        <f t="shared" si="47"/>
        <v>1</v>
      </c>
      <c r="G150" s="96">
        <f t="shared" si="47"/>
        <v>326</v>
      </c>
      <c r="H150" s="96">
        <f t="shared" si="47"/>
        <v>18</v>
      </c>
      <c r="I150" s="96">
        <f t="shared" si="47"/>
        <v>11466</v>
      </c>
    </row>
    <row r="151" spans="1:9" s="4" customFormat="1" ht="25.05" customHeight="1" x14ac:dyDescent="0.25">
      <c r="A151" s="114" t="s">
        <v>85</v>
      </c>
      <c r="B151" s="96">
        <f t="shared" si="47"/>
        <v>2899</v>
      </c>
      <c r="C151" s="96">
        <f t="shared" si="47"/>
        <v>2865</v>
      </c>
      <c r="D151" s="96">
        <f t="shared" si="47"/>
        <v>3003</v>
      </c>
      <c r="E151" s="96">
        <f t="shared" si="47"/>
        <v>122</v>
      </c>
      <c r="F151" s="96">
        <f t="shared" si="47"/>
        <v>23</v>
      </c>
      <c r="G151" s="96">
        <f t="shared" si="47"/>
        <v>11</v>
      </c>
      <c r="H151" s="96">
        <f t="shared" si="47"/>
        <v>2</v>
      </c>
      <c r="I151" s="96">
        <f t="shared" si="47"/>
        <v>3761</v>
      </c>
    </row>
    <row r="152" spans="1:9" s="4" customFormat="1" ht="25.05" customHeight="1" x14ac:dyDescent="0.25">
      <c r="A152" s="109" t="s">
        <v>11</v>
      </c>
      <c r="B152" s="44">
        <f t="shared" si="47"/>
        <v>14227</v>
      </c>
      <c r="C152" s="44">
        <f t="shared" si="47"/>
        <v>13866</v>
      </c>
      <c r="D152" s="44">
        <f t="shared" si="47"/>
        <v>13826</v>
      </c>
      <c r="E152" s="44">
        <f t="shared" si="47"/>
        <v>122</v>
      </c>
      <c r="F152" s="44">
        <f t="shared" si="47"/>
        <v>24</v>
      </c>
      <c r="G152" s="44">
        <f t="shared" si="47"/>
        <v>337</v>
      </c>
      <c r="H152" s="44">
        <f t="shared" si="47"/>
        <v>20</v>
      </c>
      <c r="I152" s="110">
        <f t="shared" si="47"/>
        <v>15227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05" customHeight="1" x14ac:dyDescent="0.25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3">
      <c r="A155" s="63" t="s">
        <v>55</v>
      </c>
      <c r="B155" s="21">
        <v>155</v>
      </c>
      <c r="C155" s="21">
        <v>123</v>
      </c>
      <c r="D155" s="21">
        <v>123</v>
      </c>
      <c r="E155" s="21">
        <v>0</v>
      </c>
      <c r="F155" s="21">
        <v>0</v>
      </c>
      <c r="G155" s="21">
        <f>SUM(B155-(C155+F155))</f>
        <v>32</v>
      </c>
      <c r="H155" s="21">
        <v>0</v>
      </c>
      <c r="I155" s="34">
        <v>200</v>
      </c>
    </row>
    <row r="156" spans="1:9" s="6" customFormat="1" ht="25.05" customHeight="1" thickBot="1" x14ac:dyDescent="0.3">
      <c r="A156" s="111" t="s">
        <v>56</v>
      </c>
      <c r="B156" s="112">
        <f t="shared" ref="B156:I156" si="48">SUM(B81,B149,B155)</f>
        <v>14382</v>
      </c>
      <c r="C156" s="112">
        <f t="shared" si="48"/>
        <v>13989</v>
      </c>
      <c r="D156" s="112">
        <f t="shared" si="48"/>
        <v>13949</v>
      </c>
      <c r="E156" s="112">
        <f t="shared" si="48"/>
        <v>122</v>
      </c>
      <c r="F156" s="112">
        <f t="shared" si="48"/>
        <v>24</v>
      </c>
      <c r="G156" s="112">
        <f t="shared" si="48"/>
        <v>369</v>
      </c>
      <c r="H156" s="112">
        <f t="shared" si="48"/>
        <v>20</v>
      </c>
      <c r="I156" s="113">
        <f t="shared" si="48"/>
        <v>15427</v>
      </c>
    </row>
    <row r="157" spans="1:9" s="9" customFormat="1" ht="15.6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idden="1" x14ac:dyDescent="0.3">
      <c r="A161" s="69" t="s">
        <v>80</v>
      </c>
      <c r="B161" s="68" t="s">
        <v>72</v>
      </c>
    </row>
    <row r="162" spans="1:2" hidden="1" x14ac:dyDescent="0.3">
      <c r="A162" s="66" t="s">
        <v>73</v>
      </c>
      <c r="B162" s="66">
        <f>G21+G27</f>
        <v>166</v>
      </c>
    </row>
    <row r="163" spans="1:2" hidden="1" x14ac:dyDescent="0.3">
      <c r="A163" s="67" t="s">
        <v>75</v>
      </c>
      <c r="B163" s="67">
        <f>G35</f>
        <v>108</v>
      </c>
    </row>
    <row r="164" spans="1:2" hidden="1" x14ac:dyDescent="0.3">
      <c r="A164" s="67" t="s">
        <v>70</v>
      </c>
      <c r="B164" s="67">
        <f>G21+G27-G35</f>
        <v>58</v>
      </c>
    </row>
    <row r="165" spans="1:2" hidden="1" x14ac:dyDescent="0.3"/>
    <row r="166" spans="1:2" hidden="1" x14ac:dyDescent="0.3"/>
    <row r="167" spans="1:2" hidden="1" x14ac:dyDescent="0.3">
      <c r="A167" s="66" t="s">
        <v>74</v>
      </c>
      <c r="B167" s="66">
        <f>G133+G137</f>
        <v>-2</v>
      </c>
    </row>
    <row r="168" spans="1:2" hidden="1" x14ac:dyDescent="0.3">
      <c r="A168" s="67" t="s">
        <v>76</v>
      </c>
      <c r="B168" s="67">
        <f>G136</f>
        <v>36</v>
      </c>
    </row>
    <row r="169" spans="1:2" hidden="1" x14ac:dyDescent="0.3">
      <c r="A169" s="67" t="s">
        <v>75</v>
      </c>
      <c r="B169" s="67">
        <f>G142</f>
        <v>-13</v>
      </c>
    </row>
    <row r="170" spans="1:2" hidden="1" x14ac:dyDescent="0.3">
      <c r="A170" s="67" t="s">
        <v>71</v>
      </c>
      <c r="B170" s="67">
        <f>G133+G137-G136-G142</f>
        <v>-25</v>
      </c>
    </row>
    <row r="171" spans="1:2" hidden="1" x14ac:dyDescent="0.3"/>
    <row r="172" spans="1:2" hidden="1" x14ac:dyDescent="0.3">
      <c r="A172" s="65" t="s">
        <v>79</v>
      </c>
    </row>
    <row r="173" spans="1:2" hidden="1" x14ac:dyDescent="0.3">
      <c r="A173" s="66" t="s">
        <v>77</v>
      </c>
      <c r="B173" s="66">
        <f>G133+G137</f>
        <v>-2</v>
      </c>
    </row>
    <row r="174" spans="1:2" hidden="1" x14ac:dyDescent="0.3">
      <c r="A174" s="67" t="s">
        <v>78</v>
      </c>
      <c r="B174" s="67">
        <f>G136+G142</f>
        <v>23</v>
      </c>
    </row>
    <row r="175" spans="1:2" hidden="1" x14ac:dyDescent="0.3">
      <c r="A175" s="67" t="s">
        <v>71</v>
      </c>
      <c r="B175" s="67">
        <f>G133+G137-G136-G142</f>
        <v>-25</v>
      </c>
    </row>
    <row r="176" spans="1:2" hidden="1" x14ac:dyDescent="0.3"/>
    <row r="177" spans="1:2" hidden="1" x14ac:dyDescent="0.3"/>
    <row r="178" spans="1:2" hidden="1" x14ac:dyDescent="0.3">
      <c r="A178" s="66" t="s">
        <v>91</v>
      </c>
      <c r="B178" s="66"/>
    </row>
    <row r="179" spans="1:2" hidden="1" x14ac:dyDescent="0.3">
      <c r="A179" s="66" t="s">
        <v>92</v>
      </c>
      <c r="B179" s="66">
        <v>184</v>
      </c>
    </row>
    <row r="180" spans="1:2" hidden="1" x14ac:dyDescent="0.3">
      <c r="A180" s="66" t="s">
        <v>93</v>
      </c>
      <c r="B180" s="66">
        <v>94</v>
      </c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  <row r="219" spans="8:9" ht="13.8" x14ac:dyDescent="0.25">
      <c r="H219" s="1"/>
      <c r="I219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2023-06-30T13:47:00Z</cp:lastPrinted>
  <dcterms:created xsi:type="dcterms:W3CDTF">2012-06-28T20:19:59Z</dcterms:created>
  <dcterms:modified xsi:type="dcterms:W3CDTF">2024-12-26T15:54:53Z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