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5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Sheet1!$A$1:$I$159</definedName>
  </definedNames>
  <calcPr calcId="162913"/>
</workbook>
</file>

<file path=xl/calcChain.xml><?xml version="1.0" encoding="utf-8"?>
<calcChain xmlns="http://schemas.openxmlformats.org/spreadsheetml/2006/main">
  <c r="F54" i="1" l="1"/>
  <c r="G106" i="1" l="1"/>
  <c r="G13" i="1" l="1"/>
  <c r="G52" i="1" l="1"/>
  <c r="G50" i="1" l="1"/>
  <c r="C47" i="1" l="1"/>
  <c r="D47" i="1"/>
  <c r="E47" i="1"/>
  <c r="F47" i="1"/>
  <c r="H47" i="1"/>
  <c r="I47" i="1"/>
  <c r="B47" i="1" l="1"/>
  <c r="G18" i="1" l="1"/>
  <c r="G22" i="1"/>
  <c r="G20" i="1"/>
  <c r="G23" i="1" l="1"/>
  <c r="G21" i="1"/>
  <c r="G19" i="1"/>
  <c r="G17" i="1"/>
  <c r="G16" i="1"/>
  <c r="G67" i="1" l="1"/>
  <c r="G68" i="1"/>
  <c r="G69" i="1"/>
  <c r="G66" i="1"/>
  <c r="H15" i="1" l="1"/>
  <c r="F15" i="1"/>
  <c r="D15" i="1"/>
  <c r="E15" i="1"/>
  <c r="C15" i="1"/>
  <c r="I26" i="1" l="1"/>
  <c r="H26" i="1"/>
  <c r="C26" i="1"/>
  <c r="D26" i="1"/>
  <c r="E26" i="1"/>
  <c r="F26" i="1"/>
  <c r="B26" i="1"/>
  <c r="G31" i="1"/>
  <c r="G28" i="1"/>
  <c r="G78" i="1" l="1"/>
  <c r="G75" i="1"/>
  <c r="G42" i="1"/>
  <c r="G39" i="1"/>
  <c r="G36" i="1"/>
  <c r="G124" i="1"/>
  <c r="G125" i="1"/>
  <c r="G126" i="1"/>
  <c r="G127" i="1"/>
  <c r="G128" i="1"/>
  <c r="G129" i="1"/>
  <c r="G130" i="1"/>
  <c r="G123" i="1"/>
  <c r="G49" i="1"/>
  <c r="G51" i="1"/>
  <c r="G53" i="1"/>
  <c r="G48" i="1"/>
  <c r="G93" i="1"/>
  <c r="G92" i="1"/>
  <c r="G47" i="1" l="1"/>
  <c r="G141" i="1"/>
  <c r="G57" i="1"/>
  <c r="G58" i="1"/>
  <c r="G59" i="1"/>
  <c r="G60" i="1"/>
  <c r="G61" i="1"/>
  <c r="G62" i="1"/>
  <c r="G114" i="1"/>
  <c r="G113" i="1"/>
  <c r="G98" i="1"/>
  <c r="G155" i="1" l="1"/>
  <c r="E70" i="1"/>
  <c r="E65" i="1"/>
  <c r="E32" i="1"/>
  <c r="E7" i="1"/>
  <c r="E137" i="1"/>
  <c r="E133" i="1"/>
  <c r="E122" i="1"/>
  <c r="E119" i="1"/>
  <c r="E54" i="1"/>
  <c r="E108" i="1"/>
  <c r="E104" i="1"/>
  <c r="E94" i="1"/>
  <c r="E91" i="1"/>
  <c r="E83" i="1" l="1"/>
  <c r="E84" i="1"/>
  <c r="E147" i="1"/>
  <c r="E148" i="1"/>
  <c r="E63" i="1"/>
  <c r="E45" i="1"/>
  <c r="E82" i="1"/>
  <c r="E102" i="1"/>
  <c r="E24" i="1"/>
  <c r="E131" i="1"/>
  <c r="E146" i="1"/>
  <c r="E117" i="1"/>
  <c r="E85" i="1" l="1"/>
  <c r="E149" i="1"/>
  <c r="E150" i="1"/>
  <c r="E151" i="1"/>
  <c r="D91" i="1"/>
  <c r="F91" i="1"/>
  <c r="H91" i="1"/>
  <c r="E152" i="1" l="1"/>
  <c r="E156" i="1"/>
  <c r="C70" i="1"/>
  <c r="D70" i="1"/>
  <c r="F70" i="1"/>
  <c r="H70" i="1"/>
  <c r="I70" i="1"/>
  <c r="B70" i="1"/>
  <c r="C32" i="1"/>
  <c r="D32" i="1"/>
  <c r="F32" i="1"/>
  <c r="H32" i="1"/>
  <c r="I32" i="1"/>
  <c r="B32" i="1"/>
  <c r="C122" i="1"/>
  <c r="D122" i="1"/>
  <c r="F122" i="1"/>
  <c r="H122" i="1"/>
  <c r="I122" i="1"/>
  <c r="B122" i="1"/>
  <c r="C54" i="1"/>
  <c r="D54" i="1"/>
  <c r="H54" i="1"/>
  <c r="I54" i="1"/>
  <c r="B54" i="1"/>
  <c r="F84" i="1" l="1"/>
  <c r="D84" i="1"/>
  <c r="H84" i="1"/>
  <c r="C84" i="1"/>
  <c r="F45" i="1"/>
  <c r="C65" i="1"/>
  <c r="D65" i="1"/>
  <c r="F65" i="1"/>
  <c r="H65" i="1"/>
  <c r="I65" i="1"/>
  <c r="B65" i="1"/>
  <c r="G76" i="1" l="1"/>
  <c r="G77" i="1"/>
  <c r="G79" i="1"/>
  <c r="G81" i="1"/>
  <c r="G71" i="1"/>
  <c r="G72" i="1"/>
  <c r="G73" i="1"/>
  <c r="G80" i="1"/>
  <c r="G74" i="1"/>
  <c r="G37" i="1"/>
  <c r="G38" i="1"/>
  <c r="G44" i="1"/>
  <c r="G33" i="1"/>
  <c r="G41" i="1"/>
  <c r="G34" i="1"/>
  <c r="G43" i="1"/>
  <c r="G40" i="1"/>
  <c r="B163" i="1" s="1"/>
  <c r="G35" i="1"/>
  <c r="G29" i="1"/>
  <c r="G30" i="1"/>
  <c r="G27" i="1"/>
  <c r="G10" i="1"/>
  <c r="G11" i="1"/>
  <c r="G12" i="1"/>
  <c r="G9" i="1"/>
  <c r="G14" i="1"/>
  <c r="G8" i="1"/>
  <c r="G96" i="1"/>
  <c r="G97" i="1"/>
  <c r="G99" i="1"/>
  <c r="G100" i="1"/>
  <c r="G101" i="1"/>
  <c r="G95" i="1"/>
  <c r="G121" i="1"/>
  <c r="G120" i="1"/>
  <c r="G55" i="1"/>
  <c r="G56" i="1"/>
  <c r="G26" i="1" l="1"/>
  <c r="G32" i="1"/>
  <c r="G70" i="1"/>
  <c r="G122" i="1"/>
  <c r="G54" i="1"/>
  <c r="G15" i="1"/>
  <c r="G139" i="1"/>
  <c r="G140" i="1"/>
  <c r="G143" i="1"/>
  <c r="G144" i="1"/>
  <c r="G145" i="1"/>
  <c r="G142" i="1"/>
  <c r="B169" i="1" s="1"/>
  <c r="G138" i="1"/>
  <c r="G134" i="1"/>
  <c r="G110" i="1"/>
  <c r="G112" i="1"/>
  <c r="G115" i="1"/>
  <c r="G116" i="1"/>
  <c r="G111" i="1"/>
  <c r="G107" i="1"/>
  <c r="G105" i="1"/>
  <c r="G135" i="1"/>
  <c r="G136" i="1"/>
  <c r="H82" i="1"/>
  <c r="G65" i="1"/>
  <c r="D7" i="1"/>
  <c r="D83" i="1" s="1"/>
  <c r="F7" i="1"/>
  <c r="F83" i="1" s="1"/>
  <c r="G7" i="1"/>
  <c r="H7" i="1"/>
  <c r="H83" i="1" s="1"/>
  <c r="C7" i="1"/>
  <c r="D94" i="1"/>
  <c r="F94" i="1"/>
  <c r="G94" i="1"/>
  <c r="H94" i="1"/>
  <c r="C94" i="1"/>
  <c r="C91" i="1"/>
  <c r="D119" i="1"/>
  <c r="F119" i="1"/>
  <c r="G119" i="1"/>
  <c r="H119" i="1"/>
  <c r="C119" i="1"/>
  <c r="D137" i="1"/>
  <c r="F137" i="1"/>
  <c r="H137" i="1"/>
  <c r="D133" i="1"/>
  <c r="F133" i="1"/>
  <c r="H133" i="1"/>
  <c r="C137" i="1"/>
  <c r="C133" i="1"/>
  <c r="G84" i="1" l="1"/>
  <c r="G83" i="1"/>
  <c r="C83" i="1"/>
  <c r="C24" i="1"/>
  <c r="D102" i="1"/>
  <c r="H102" i="1"/>
  <c r="B162" i="1"/>
  <c r="B164" i="1"/>
  <c r="B174" i="1"/>
  <c r="B168" i="1"/>
  <c r="F102" i="1"/>
  <c r="G91" i="1"/>
  <c r="D45" i="1"/>
  <c r="C45" i="1"/>
  <c r="C82" i="1"/>
  <c r="H146" i="1"/>
  <c r="F131" i="1"/>
  <c r="F24" i="1"/>
  <c r="H45" i="1"/>
  <c r="C146" i="1"/>
  <c r="C63" i="1"/>
  <c r="H131" i="1"/>
  <c r="H24" i="1"/>
  <c r="D82" i="1"/>
  <c r="F63" i="1"/>
  <c r="D63" i="1"/>
  <c r="C102" i="1"/>
  <c r="D131" i="1"/>
  <c r="D24" i="1"/>
  <c r="H63" i="1"/>
  <c r="C131" i="1"/>
  <c r="F82" i="1"/>
  <c r="G45" i="1"/>
  <c r="D146" i="1"/>
  <c r="G133" i="1"/>
  <c r="G137" i="1"/>
  <c r="G82" i="1"/>
  <c r="G24" i="1"/>
  <c r="G131" i="1"/>
  <c r="G63" i="1"/>
  <c r="F146" i="1"/>
  <c r="C104" i="1"/>
  <c r="C147" i="1" s="1"/>
  <c r="D104" i="1"/>
  <c r="D147" i="1" s="1"/>
  <c r="F104" i="1"/>
  <c r="F147" i="1" s="1"/>
  <c r="H104" i="1"/>
  <c r="H147" i="1" s="1"/>
  <c r="G104" i="1"/>
  <c r="C108" i="1"/>
  <c r="C148" i="1" s="1"/>
  <c r="D108" i="1"/>
  <c r="D148" i="1" s="1"/>
  <c r="F108" i="1"/>
  <c r="F148" i="1" s="1"/>
  <c r="H108" i="1"/>
  <c r="H148" i="1" s="1"/>
  <c r="G109" i="1"/>
  <c r="F85" i="1" l="1"/>
  <c r="H85" i="1"/>
  <c r="G147" i="1"/>
  <c r="G150" i="1" s="1"/>
  <c r="D85" i="1"/>
  <c r="C85" i="1"/>
  <c r="G85" i="1"/>
  <c r="H151" i="1"/>
  <c r="H150" i="1"/>
  <c r="F151" i="1"/>
  <c r="F150" i="1"/>
  <c r="D151" i="1"/>
  <c r="C151" i="1"/>
  <c r="D150" i="1"/>
  <c r="C150" i="1"/>
  <c r="B175" i="1"/>
  <c r="B167" i="1"/>
  <c r="B170" i="1"/>
  <c r="B173" i="1"/>
  <c r="G146" i="1"/>
  <c r="C117" i="1"/>
  <c r="C149" i="1" s="1"/>
  <c r="F117" i="1"/>
  <c r="F149" i="1" s="1"/>
  <c r="H117" i="1"/>
  <c r="H149" i="1" s="1"/>
  <c r="G108" i="1"/>
  <c r="G148" i="1" s="1"/>
  <c r="D117" i="1"/>
  <c r="D149" i="1" s="1"/>
  <c r="G117" i="1" l="1"/>
  <c r="G151" i="1"/>
  <c r="F156" i="1"/>
  <c r="C156" i="1"/>
  <c r="H156" i="1"/>
  <c r="D156" i="1"/>
  <c r="F152" i="1"/>
  <c r="C152" i="1"/>
  <c r="H152" i="1"/>
  <c r="D152" i="1"/>
  <c r="I7" i="1"/>
  <c r="I83" i="1" s="1"/>
  <c r="B7" i="1"/>
  <c r="B83" i="1" s="1"/>
  <c r="I119" i="1"/>
  <c r="I131" i="1" s="1"/>
  <c r="B119" i="1"/>
  <c r="I91" i="1"/>
  <c r="B91" i="1"/>
  <c r="I133" i="1"/>
  <c r="B133" i="1"/>
  <c r="I108" i="1"/>
  <c r="B108" i="1"/>
  <c r="I104" i="1"/>
  <c r="B104" i="1"/>
  <c r="I147" i="1" l="1"/>
  <c r="B147" i="1"/>
  <c r="B150" i="1"/>
  <c r="I150" i="1"/>
  <c r="I45" i="1"/>
  <c r="B117" i="1"/>
  <c r="I117" i="1"/>
  <c r="I94" i="1"/>
  <c r="B94" i="1"/>
  <c r="I102" i="1" l="1"/>
  <c r="B102" i="1"/>
  <c r="B63" i="1"/>
  <c r="I63" i="1"/>
  <c r="I137" i="1" l="1"/>
  <c r="I148" i="1" s="1"/>
  <c r="B137" i="1"/>
  <c r="B148" i="1" s="1"/>
  <c r="I146" i="1" l="1"/>
  <c r="I149" i="1" s="1"/>
  <c r="I82" i="1"/>
  <c r="B146" i="1"/>
  <c r="B82" i="1" l="1"/>
  <c r="B131" i="1"/>
  <c r="B149" i="1" s="1"/>
  <c r="I15" i="1" l="1"/>
  <c r="I84" i="1" s="1"/>
  <c r="B15" i="1"/>
  <c r="B84" i="1" s="1"/>
  <c r="B151" i="1" l="1"/>
  <c r="I151" i="1"/>
  <c r="B45" i="1"/>
  <c r="B24" i="1"/>
  <c r="B85" i="1" s="1"/>
  <c r="I24" i="1"/>
  <c r="I85" i="1" s="1"/>
  <c r="I156" i="1" l="1"/>
  <c r="B156" i="1"/>
  <c r="G102" i="1"/>
  <c r="G149" i="1" s="1"/>
  <c r="I152" i="1" l="1"/>
  <c r="G156" i="1"/>
  <c r="B152" i="1"/>
  <c r="G152" i="1" l="1"/>
</calcChain>
</file>

<file path=xl/sharedStrings.xml><?xml version="1.0" encoding="utf-8"?>
<sst xmlns="http://schemas.openxmlformats.org/spreadsheetml/2006/main" count="189" uniqueCount="94">
  <si>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</si>
  <si>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</si>
  <si>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</si>
  <si>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</si>
  <si>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</si>
  <si>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</si>
  <si>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</si>
  <si>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</si>
  <si>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</si>
  <si>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</si>
  <si>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</si>
  <si>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</si>
  <si>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</si>
  <si>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</si>
  <si>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</si>
  <si>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</si>
  <si>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</si>
  <si>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</si>
  <si>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</si>
  <si>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</si>
  <si>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</si>
  <si>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</si>
  <si>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</si>
  <si>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</si>
  <si>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</si>
  <si>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</si>
  <si>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</si>
  <si>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</si>
  <si>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</si>
  <si>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</si>
  <si>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</si>
  <si>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</si>
  <si>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</si>
  <si>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</si>
  <si>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</si>
  <si>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</si>
  <si>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</si>
  <si>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</si>
  <si>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</si>
  <si>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</si>
  <si>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</si>
  <si>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</si>
  <si>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</si>
  <si>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</si>
  <si>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</si>
  <si>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</si>
  <si>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</si>
  <si>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</si>
  <si>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</si>
  <si>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</si>
  <si>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</si>
  <si>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</si>
  <si>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</si>
  <si>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</si>
  <si>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</si>
  <si>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</si>
  <si>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</si>
  <si>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</si>
  <si>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</si>
  <si>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</si>
  <si>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</si>
  <si>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</si>
  <si>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</si>
  <si>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</si>
  <si>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</si>
  <si>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</si>
  <si>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</si>
  <si>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</si>
  <si>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</si>
  <si>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</si>
  <si>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</si>
  <si>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</si>
  <si>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</si>
  <si>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</si>
  <si>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</si>
  <si>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</si>
  <si>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</si>
  <si>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</si>
  <si>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</si>
  <si>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</si>
  <si>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</si>
  <si>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</si>
  <si>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</si>
  <si>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</si>
  <si>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</si>
  <si>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</si>
  <si>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</si>
  <si>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Mental Health</t>
  </si>
  <si>
    <t>Sober Living</t>
  </si>
  <si>
    <t>Additional Beds</t>
  </si>
  <si>
    <t>LSP</t>
  </si>
  <si>
    <t>RCC</t>
  </si>
  <si>
    <t>CLIMB</t>
  </si>
  <si>
    <t>revised 07.30.2025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</si>
</sst>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21" fillId="6" borderId="30" xfId="0" applyFont="1" applyFill="1" applyBorder="1"/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zoomScaleNormal="100" zoomScaleSheetLayoutView="75" workbookViewId="0"/>
  </sheetViews>
  <sheetFormatPr defaultColWidth="9.140625" defaultRowHeight="14.25" x14ac:dyDescent="0.2"/>
  <cols>
    <col min="1" max="1" width="43.140625" style="1" bestFit="1" customWidth="1"/>
    <col min="2" max="7" width="16.140625" style="1" customWidth="1"/>
    <col min="8" max="8" width="16.140625" style="5" customWidth="1"/>
    <col min="9" max="9" width="16.140625" style="20" customWidth="1"/>
    <col min="10" max="16384" width="9.140625" style="1"/>
  </cols>
  <sheetData>
    <row r="1" spans="1:9" ht="21" x14ac:dyDescent="0.25">
      <c r="A1" s="115" t="s">
        <v>93</v>
      </c>
      <c r="B1" s="2"/>
      <c r="C1" s="116" t="s">
        <v>50</v>
      </c>
      <c r="D1" s="117">
        <v>45868</v>
      </c>
      <c r="E1" s="118"/>
      <c r="F1" s="2"/>
      <c r="G1" s="2"/>
      <c r="H1" s="125" t="s">
        <v>67</v>
      </c>
      <c r="I1" s="125"/>
    </row>
    <row r="2" spans="1:9" ht="25.15" customHeight="1" x14ac:dyDescent="0.4">
      <c r="A2" s="120" t="s">
        <v>0</v>
      </c>
      <c r="B2" s="120"/>
      <c r="C2" s="120"/>
      <c r="D2" s="120"/>
      <c r="E2" s="120"/>
      <c r="F2" s="120"/>
      <c r="G2" s="120"/>
      <c r="H2" s="120"/>
      <c r="I2" s="120"/>
    </row>
    <row r="3" spans="1:9" ht="17.45" customHeight="1" thickBot="1" x14ac:dyDescent="0.4">
      <c r="A3" s="121" t="s">
        <v>4</v>
      </c>
      <c r="B3" s="121"/>
      <c r="C3" s="121"/>
      <c r="D3" s="121"/>
      <c r="E3" s="121"/>
      <c r="F3" s="121"/>
      <c r="G3" s="121"/>
      <c r="H3" s="121"/>
      <c r="I3" s="121"/>
    </row>
    <row r="4" spans="1:9" ht="34.9" customHeight="1" x14ac:dyDescent="0.2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">
      <c r="A5" s="122" t="s">
        <v>63</v>
      </c>
      <c r="B5" s="123"/>
      <c r="C5" s="123"/>
      <c r="D5" s="123"/>
      <c r="E5" s="123"/>
      <c r="F5" s="123"/>
      <c r="G5" s="123"/>
      <c r="H5" s="123"/>
      <c r="I5" s="124"/>
    </row>
    <row r="6" spans="1:9" ht="23.45" customHeight="1" x14ac:dyDescent="0.2">
      <c r="A6" s="27" t="s">
        <v>20</v>
      </c>
      <c r="B6" s="14"/>
      <c r="C6" s="14"/>
      <c r="D6" s="14"/>
      <c r="E6" s="14"/>
      <c r="F6" s="14"/>
      <c r="G6" s="14"/>
      <c r="H6" s="15"/>
      <c r="I6" s="29"/>
    </row>
    <row r="7" spans="1:9" ht="18" customHeight="1" x14ac:dyDescent="0.3">
      <c r="A7" s="53" t="s">
        <v>37</v>
      </c>
      <c r="B7" s="49">
        <f t="shared" ref="B7:I7" si="0">SUM(B8:B14)</f>
        <v>1654</v>
      </c>
      <c r="C7" s="49">
        <f t="shared" si="0"/>
        <v>1481</v>
      </c>
      <c r="D7" s="49">
        <f t="shared" si="0"/>
        <v>1432</v>
      </c>
      <c r="E7" s="49">
        <f t="shared" si="0"/>
        <v>0</v>
      </c>
      <c r="F7" s="49">
        <f t="shared" si="0"/>
        <v>0</v>
      </c>
      <c r="G7" s="49">
        <f t="shared" si="0"/>
        <v>173</v>
      </c>
      <c r="H7" s="49">
        <f t="shared" si="0"/>
        <v>3</v>
      </c>
      <c r="I7" s="52">
        <f t="shared" si="0"/>
        <v>1724</v>
      </c>
    </row>
    <row r="8" spans="1:9" ht="15.6" customHeight="1" x14ac:dyDescent="0.25">
      <c r="A8" s="103" t="s">
        <v>38</v>
      </c>
      <c r="B8" s="73">
        <v>1113</v>
      </c>
      <c r="C8" s="74">
        <v>1094</v>
      </c>
      <c r="D8" s="74">
        <v>1045</v>
      </c>
      <c r="E8" s="74">
        <v>0</v>
      </c>
      <c r="F8" s="74">
        <v>0</v>
      </c>
      <c r="G8" s="75">
        <f t="shared" ref="G8:G14" si="1">SUM(B8-(C8+F8))</f>
        <v>19</v>
      </c>
      <c r="H8" s="74">
        <v>1</v>
      </c>
      <c r="I8" s="99">
        <v>1143</v>
      </c>
    </row>
    <row r="9" spans="1:9" ht="15.6" customHeight="1" x14ac:dyDescent="0.25">
      <c r="A9" s="103" t="s">
        <v>52</v>
      </c>
      <c r="B9" s="73">
        <v>69</v>
      </c>
      <c r="C9" s="77">
        <v>63</v>
      </c>
      <c r="D9" s="77">
        <v>59</v>
      </c>
      <c r="E9" s="77">
        <v>0</v>
      </c>
      <c r="F9" s="77">
        <v>0</v>
      </c>
      <c r="G9" s="75">
        <f>SUM(B9-(C9+F9))</f>
        <v>6</v>
      </c>
      <c r="H9" s="77">
        <v>0</v>
      </c>
      <c r="I9" s="99">
        <v>69</v>
      </c>
    </row>
    <row r="10" spans="1:9" ht="15.6" customHeight="1" x14ac:dyDescent="0.25">
      <c r="A10" s="103" t="s">
        <v>68</v>
      </c>
      <c r="B10" s="73">
        <v>242</v>
      </c>
      <c r="C10" s="77">
        <v>163</v>
      </c>
      <c r="D10" s="77">
        <v>163</v>
      </c>
      <c r="E10" s="77">
        <v>0</v>
      </c>
      <c r="F10" s="77">
        <v>0</v>
      </c>
      <c r="G10" s="75">
        <f>SUM(B10-(C10+F10))</f>
        <v>79</v>
      </c>
      <c r="H10" s="77">
        <v>1</v>
      </c>
      <c r="I10" s="99">
        <v>242</v>
      </c>
    </row>
    <row r="11" spans="1:9" ht="15.6" customHeight="1" x14ac:dyDescent="0.25">
      <c r="A11" s="103" t="s">
        <v>69</v>
      </c>
      <c r="B11" s="73">
        <v>140</v>
      </c>
      <c r="C11" s="77">
        <v>111</v>
      </c>
      <c r="D11" s="77">
        <v>109</v>
      </c>
      <c r="E11" s="77">
        <v>0</v>
      </c>
      <c r="F11" s="77">
        <v>0</v>
      </c>
      <c r="G11" s="75">
        <f>SUM(B11-(C11+F11))</f>
        <v>29</v>
      </c>
      <c r="H11" s="77">
        <v>1</v>
      </c>
      <c r="I11" s="99">
        <v>140</v>
      </c>
    </row>
    <row r="12" spans="1:9" ht="15.6" customHeight="1" x14ac:dyDescent="0.25">
      <c r="A12" s="104" t="s">
        <v>13</v>
      </c>
      <c r="B12" s="73">
        <v>0</v>
      </c>
      <c r="C12" s="77">
        <v>0</v>
      </c>
      <c r="D12" s="77">
        <v>10</v>
      </c>
      <c r="E12" s="77">
        <v>0</v>
      </c>
      <c r="F12" s="77">
        <v>0</v>
      </c>
      <c r="G12" s="75">
        <f>SUM(B12-(C12+F12))</f>
        <v>0</v>
      </c>
      <c r="H12" s="77">
        <v>0</v>
      </c>
      <c r="I12" s="99">
        <v>10</v>
      </c>
    </row>
    <row r="13" spans="1:9" ht="15.6" customHeight="1" x14ac:dyDescent="0.25">
      <c r="A13" s="104" t="s">
        <v>88</v>
      </c>
      <c r="B13" s="73">
        <v>50</v>
      </c>
      <c r="C13" s="77">
        <v>42</v>
      </c>
      <c r="D13" s="77">
        <v>40</v>
      </c>
      <c r="E13" s="77">
        <v>0</v>
      </c>
      <c r="F13" s="77">
        <v>0</v>
      </c>
      <c r="G13" s="75">
        <f>SUM(B13-(C13+F13))</f>
        <v>8</v>
      </c>
      <c r="H13" s="77">
        <v>0</v>
      </c>
      <c r="I13" s="99">
        <v>60</v>
      </c>
    </row>
    <row r="14" spans="1:9" ht="15.6" customHeight="1" x14ac:dyDescent="0.25">
      <c r="A14" s="103" t="s">
        <v>21</v>
      </c>
      <c r="B14" s="73">
        <v>40</v>
      </c>
      <c r="C14" s="77">
        <v>8</v>
      </c>
      <c r="D14" s="77">
        <v>6</v>
      </c>
      <c r="E14" s="77">
        <v>0</v>
      </c>
      <c r="F14" s="77">
        <v>0</v>
      </c>
      <c r="G14" s="75">
        <f t="shared" si="1"/>
        <v>32</v>
      </c>
      <c r="H14" s="77">
        <v>0</v>
      </c>
      <c r="I14" s="99">
        <v>60</v>
      </c>
    </row>
    <row r="15" spans="1:9" ht="18" customHeight="1" x14ac:dyDescent="0.3">
      <c r="A15" s="97" t="s">
        <v>36</v>
      </c>
      <c r="B15" s="50">
        <f>SUM(B16:B23)</f>
        <v>148</v>
      </c>
      <c r="C15" s="50">
        <f>SUM(C16:C23)</f>
        <v>108</v>
      </c>
      <c r="D15" s="50">
        <f t="shared" ref="D15:F15" si="2">SUM(D16:D23)</f>
        <v>153</v>
      </c>
      <c r="E15" s="50">
        <f t="shared" si="2"/>
        <v>0</v>
      </c>
      <c r="F15" s="50">
        <f t="shared" si="2"/>
        <v>1</v>
      </c>
      <c r="G15" s="50">
        <f>SUM(G16:G23)</f>
        <v>39</v>
      </c>
      <c r="H15" s="50">
        <f>SUM(H16:H23)</f>
        <v>1</v>
      </c>
      <c r="I15" s="100">
        <f>SUM(I16:I23)</f>
        <v>202</v>
      </c>
    </row>
    <row r="16" spans="1:9" ht="18" customHeight="1" x14ac:dyDescent="0.25">
      <c r="A16" s="103" t="s">
        <v>16</v>
      </c>
      <c r="B16" s="73">
        <v>48</v>
      </c>
      <c r="C16" s="74">
        <v>56</v>
      </c>
      <c r="D16" s="74">
        <v>48</v>
      </c>
      <c r="E16" s="74">
        <v>0</v>
      </c>
      <c r="F16" s="74">
        <v>0</v>
      </c>
      <c r="G16" s="75">
        <f t="shared" ref="G16:G23" si="3">SUM(B16-(C16+F16))</f>
        <v>-8</v>
      </c>
      <c r="H16" s="74">
        <v>1</v>
      </c>
      <c r="I16" s="99">
        <v>48</v>
      </c>
    </row>
    <row r="17" spans="1:9" ht="15.6" customHeight="1" x14ac:dyDescent="0.25">
      <c r="A17" s="103" t="s">
        <v>13</v>
      </c>
      <c r="B17" s="73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3"/>
        <v>0</v>
      </c>
      <c r="H17" s="74">
        <v>0</v>
      </c>
      <c r="I17" s="99">
        <v>2</v>
      </c>
    </row>
    <row r="18" spans="1:9" ht="15.6" customHeight="1" x14ac:dyDescent="0.25">
      <c r="A18" s="103" t="s">
        <v>19</v>
      </c>
      <c r="B18" s="73">
        <v>0</v>
      </c>
      <c r="C18" s="74">
        <v>0</v>
      </c>
      <c r="D18" s="74">
        <v>27</v>
      </c>
      <c r="E18" s="74">
        <v>0</v>
      </c>
      <c r="F18" s="74">
        <v>1</v>
      </c>
      <c r="G18" s="75">
        <f t="shared" si="3"/>
        <v>-1</v>
      </c>
      <c r="H18" s="74">
        <v>0</v>
      </c>
      <c r="I18" s="99">
        <v>28</v>
      </c>
    </row>
    <row r="19" spans="1:9" ht="15.6" customHeight="1" x14ac:dyDescent="0.25">
      <c r="A19" s="103" t="s">
        <v>17</v>
      </c>
      <c r="B19" s="73">
        <v>52</v>
      </c>
      <c r="C19" s="74">
        <v>26</v>
      </c>
      <c r="D19" s="74">
        <v>23</v>
      </c>
      <c r="E19" s="74">
        <v>0</v>
      </c>
      <c r="F19" s="74">
        <v>0</v>
      </c>
      <c r="G19" s="75">
        <f t="shared" si="3"/>
        <v>26</v>
      </c>
      <c r="H19" s="74">
        <v>0</v>
      </c>
      <c r="I19" s="99">
        <v>52</v>
      </c>
    </row>
    <row r="20" spans="1:9" ht="15.6" customHeight="1" x14ac:dyDescent="0.25">
      <c r="A20" s="103" t="s">
        <v>57</v>
      </c>
      <c r="B20" s="73">
        <v>0</v>
      </c>
      <c r="C20" s="74">
        <v>0</v>
      </c>
      <c r="D20" s="74">
        <v>0</v>
      </c>
      <c r="E20" s="74">
        <v>0</v>
      </c>
      <c r="F20" s="74">
        <v>0</v>
      </c>
      <c r="G20" s="75">
        <f t="shared" si="3"/>
        <v>0</v>
      </c>
      <c r="H20" s="74">
        <v>0</v>
      </c>
      <c r="I20" s="99">
        <v>0</v>
      </c>
    </row>
    <row r="21" spans="1:9" ht="15.6" customHeight="1" x14ac:dyDescent="0.25">
      <c r="A21" s="103" t="s">
        <v>33</v>
      </c>
      <c r="B21" s="73">
        <v>0</v>
      </c>
      <c r="C21" s="74">
        <v>0</v>
      </c>
      <c r="D21" s="74">
        <v>0</v>
      </c>
      <c r="E21" s="74">
        <v>0</v>
      </c>
      <c r="F21" s="74">
        <v>0</v>
      </c>
      <c r="G21" s="75">
        <f t="shared" si="3"/>
        <v>0</v>
      </c>
      <c r="H21" s="74">
        <v>0</v>
      </c>
      <c r="I21" s="99">
        <v>0</v>
      </c>
    </row>
    <row r="22" spans="1:9" ht="15.6" customHeight="1" x14ac:dyDescent="0.25">
      <c r="A22" s="103" t="s">
        <v>53</v>
      </c>
      <c r="B22" s="73">
        <v>0</v>
      </c>
      <c r="C22" s="74">
        <v>0</v>
      </c>
      <c r="D22" s="74">
        <v>30</v>
      </c>
      <c r="E22" s="74">
        <v>0</v>
      </c>
      <c r="F22" s="74">
        <v>0</v>
      </c>
      <c r="G22" s="75">
        <f t="shared" si="3"/>
        <v>0</v>
      </c>
      <c r="H22" s="74">
        <v>0</v>
      </c>
      <c r="I22" s="99">
        <v>24</v>
      </c>
    </row>
    <row r="23" spans="1:9" ht="15.6" customHeight="1" x14ac:dyDescent="0.25">
      <c r="A23" s="103" t="s">
        <v>18</v>
      </c>
      <c r="B23" s="73">
        <v>48</v>
      </c>
      <c r="C23" s="74">
        <v>26</v>
      </c>
      <c r="D23" s="74">
        <v>25</v>
      </c>
      <c r="E23" s="74">
        <v>0</v>
      </c>
      <c r="F23" s="74">
        <v>0</v>
      </c>
      <c r="G23" s="75">
        <f t="shared" si="3"/>
        <v>22</v>
      </c>
      <c r="H23" s="74">
        <v>0</v>
      </c>
      <c r="I23" s="99">
        <v>48</v>
      </c>
    </row>
    <row r="24" spans="1:9" ht="18" customHeight="1" x14ac:dyDescent="0.3">
      <c r="A24" s="97" t="s">
        <v>39</v>
      </c>
      <c r="B24" s="50">
        <f t="shared" ref="B24:I24" si="4">SUM(B7,B15)</f>
        <v>1802</v>
      </c>
      <c r="C24" s="50">
        <f t="shared" si="4"/>
        <v>1589</v>
      </c>
      <c r="D24" s="50">
        <f t="shared" si="4"/>
        <v>1585</v>
      </c>
      <c r="E24" s="50">
        <f t="shared" si="4"/>
        <v>0</v>
      </c>
      <c r="F24" s="50">
        <f t="shared" si="4"/>
        <v>1</v>
      </c>
      <c r="G24" s="50">
        <f t="shared" si="4"/>
        <v>212</v>
      </c>
      <c r="H24" s="50">
        <f t="shared" si="4"/>
        <v>4</v>
      </c>
      <c r="I24" s="100">
        <f t="shared" si="4"/>
        <v>1926</v>
      </c>
    </row>
    <row r="25" spans="1:9" ht="23.25" x14ac:dyDescent="0.2">
      <c r="A25" s="27" t="s">
        <v>14</v>
      </c>
      <c r="B25" s="14"/>
      <c r="C25" s="14"/>
      <c r="D25" s="14"/>
      <c r="E25" s="14"/>
      <c r="F25" s="14"/>
      <c r="G25" s="14"/>
      <c r="H25" s="15"/>
      <c r="I25" s="29"/>
    </row>
    <row r="26" spans="1:9" ht="18.75" x14ac:dyDescent="0.3">
      <c r="A26" s="58" t="s">
        <v>37</v>
      </c>
      <c r="B26" s="59">
        <f t="shared" ref="B26:I26" si="5">SUM(B27:B31)</f>
        <v>1250</v>
      </c>
      <c r="C26" s="59">
        <f t="shared" si="5"/>
        <v>1219</v>
      </c>
      <c r="D26" s="59">
        <f t="shared" si="5"/>
        <v>1130</v>
      </c>
      <c r="E26" s="59">
        <f t="shared" si="5"/>
        <v>0</v>
      </c>
      <c r="F26" s="59">
        <f t="shared" si="5"/>
        <v>0</v>
      </c>
      <c r="G26" s="49">
        <f t="shared" si="5"/>
        <v>31</v>
      </c>
      <c r="H26" s="49">
        <f t="shared" si="5"/>
        <v>4</v>
      </c>
      <c r="I26" s="100">
        <f t="shared" si="5"/>
        <v>1388</v>
      </c>
    </row>
    <row r="27" spans="1:9" ht="15.75" x14ac:dyDescent="0.25">
      <c r="A27" s="98" t="s">
        <v>38</v>
      </c>
      <c r="B27" s="73">
        <v>850</v>
      </c>
      <c r="C27" s="74">
        <v>926</v>
      </c>
      <c r="D27" s="74">
        <v>859</v>
      </c>
      <c r="E27" s="74">
        <v>0</v>
      </c>
      <c r="F27" s="74">
        <v>0</v>
      </c>
      <c r="G27" s="75">
        <f t="shared" ref="G27:G31" si="6">SUM(B27-(C27+F27))</f>
        <v>-76</v>
      </c>
      <c r="H27" s="76">
        <v>4</v>
      </c>
      <c r="I27" s="99">
        <v>986</v>
      </c>
    </row>
    <row r="28" spans="1:9" ht="15.75" x14ac:dyDescent="0.25">
      <c r="A28" s="103" t="s">
        <v>65</v>
      </c>
      <c r="B28" s="73">
        <v>160</v>
      </c>
      <c r="C28" s="74">
        <v>133</v>
      </c>
      <c r="D28" s="77">
        <v>125</v>
      </c>
      <c r="E28" s="77">
        <v>0</v>
      </c>
      <c r="F28" s="77">
        <v>0</v>
      </c>
      <c r="G28" s="75">
        <f t="shared" si="6"/>
        <v>27</v>
      </c>
      <c r="H28" s="78">
        <v>0</v>
      </c>
      <c r="I28" s="107">
        <v>160</v>
      </c>
    </row>
    <row r="29" spans="1:9" ht="15.75" x14ac:dyDescent="0.25">
      <c r="A29" s="98" t="s">
        <v>13</v>
      </c>
      <c r="B29" s="73">
        <v>54</v>
      </c>
      <c r="C29" s="74">
        <v>42</v>
      </c>
      <c r="D29" s="74">
        <v>42</v>
      </c>
      <c r="E29" s="74">
        <v>0</v>
      </c>
      <c r="F29" s="74">
        <v>0</v>
      </c>
      <c r="G29" s="75">
        <f t="shared" si="6"/>
        <v>12</v>
      </c>
      <c r="H29" s="76">
        <v>0</v>
      </c>
      <c r="I29" s="99">
        <v>56</v>
      </c>
    </row>
    <row r="30" spans="1:9" ht="15.75" x14ac:dyDescent="0.25">
      <c r="A30" s="104" t="s">
        <v>59</v>
      </c>
      <c r="B30" s="73">
        <v>50</v>
      </c>
      <c r="C30" s="74">
        <v>57</v>
      </c>
      <c r="D30" s="77">
        <v>49</v>
      </c>
      <c r="E30" s="77">
        <v>0</v>
      </c>
      <c r="F30" s="77">
        <v>0</v>
      </c>
      <c r="G30" s="75">
        <f t="shared" si="6"/>
        <v>-7</v>
      </c>
      <c r="H30" s="78">
        <v>0</v>
      </c>
      <c r="I30" s="99">
        <v>50</v>
      </c>
    </row>
    <row r="31" spans="1:9" ht="15.75" x14ac:dyDescent="0.25">
      <c r="A31" s="104" t="s">
        <v>66</v>
      </c>
      <c r="B31" s="73">
        <v>136</v>
      </c>
      <c r="C31" s="74">
        <v>61</v>
      </c>
      <c r="D31" s="77">
        <v>55</v>
      </c>
      <c r="E31" s="77">
        <v>0</v>
      </c>
      <c r="F31" s="77">
        <v>0</v>
      </c>
      <c r="G31" s="75">
        <f t="shared" si="6"/>
        <v>75</v>
      </c>
      <c r="H31" s="78">
        <v>0</v>
      </c>
      <c r="I31" s="99">
        <v>136</v>
      </c>
    </row>
    <row r="32" spans="1:9" ht="18.75" x14ac:dyDescent="0.3">
      <c r="A32" s="97" t="s">
        <v>36</v>
      </c>
      <c r="B32" s="60">
        <f t="shared" ref="B32:I32" si="7">SUM(B33:B44)</f>
        <v>795</v>
      </c>
      <c r="C32" s="60">
        <f t="shared" si="7"/>
        <v>648</v>
      </c>
      <c r="D32" s="60">
        <f t="shared" si="7"/>
        <v>722</v>
      </c>
      <c r="E32" s="60">
        <f t="shared" si="7"/>
        <v>0</v>
      </c>
      <c r="F32" s="60">
        <f t="shared" si="7"/>
        <v>6</v>
      </c>
      <c r="G32" s="60">
        <f t="shared" si="7"/>
        <v>141</v>
      </c>
      <c r="H32" s="60">
        <f t="shared" si="7"/>
        <v>4</v>
      </c>
      <c r="I32" s="108">
        <f t="shared" si="7"/>
        <v>1021</v>
      </c>
    </row>
    <row r="33" spans="1:9" ht="15.75" x14ac:dyDescent="0.25">
      <c r="A33" s="98" t="s">
        <v>25</v>
      </c>
      <c r="B33" s="79">
        <v>139</v>
      </c>
      <c r="C33" s="80">
        <v>95</v>
      </c>
      <c r="D33" s="80">
        <v>87</v>
      </c>
      <c r="E33" s="80">
        <v>0</v>
      </c>
      <c r="F33" s="80">
        <v>0</v>
      </c>
      <c r="G33" s="81">
        <f t="shared" ref="G33:G44" si="8">SUM(B33-(C33+F33))</f>
        <v>44</v>
      </c>
      <c r="H33" s="82">
        <v>0</v>
      </c>
      <c r="I33" s="107">
        <v>139</v>
      </c>
    </row>
    <row r="34" spans="1:9" ht="15.75" x14ac:dyDescent="0.25">
      <c r="A34" s="104" t="s">
        <v>32</v>
      </c>
      <c r="B34" s="79">
        <v>16</v>
      </c>
      <c r="C34" s="80">
        <v>12</v>
      </c>
      <c r="D34" s="83">
        <v>10</v>
      </c>
      <c r="E34" s="83">
        <v>0</v>
      </c>
      <c r="F34" s="83">
        <v>0</v>
      </c>
      <c r="G34" s="81">
        <f t="shared" si="8"/>
        <v>4</v>
      </c>
      <c r="H34" s="84">
        <v>0</v>
      </c>
      <c r="I34" s="107">
        <v>16</v>
      </c>
    </row>
    <row r="35" spans="1:9" ht="15.75" x14ac:dyDescent="0.25">
      <c r="A35" s="103" t="s">
        <v>24</v>
      </c>
      <c r="B35" s="79">
        <v>0</v>
      </c>
      <c r="C35" s="80">
        <v>0</v>
      </c>
      <c r="D35" s="85">
        <v>30</v>
      </c>
      <c r="E35" s="85">
        <v>0</v>
      </c>
      <c r="F35" s="85">
        <v>0</v>
      </c>
      <c r="G35" s="81">
        <f t="shared" si="8"/>
        <v>0</v>
      </c>
      <c r="H35" s="86">
        <v>0</v>
      </c>
      <c r="I35" s="107">
        <v>32</v>
      </c>
    </row>
    <row r="36" spans="1:9" ht="15.75" x14ac:dyDescent="0.25">
      <c r="A36" s="103" t="s">
        <v>13</v>
      </c>
      <c r="B36" s="79">
        <v>0</v>
      </c>
      <c r="C36" s="80">
        <v>0</v>
      </c>
      <c r="D36" s="85">
        <v>8</v>
      </c>
      <c r="E36" s="85">
        <v>0</v>
      </c>
      <c r="F36" s="85">
        <v>0</v>
      </c>
      <c r="G36" s="81">
        <f t="shared" si="8"/>
        <v>0</v>
      </c>
      <c r="H36" s="86">
        <v>0</v>
      </c>
      <c r="I36" s="107">
        <v>8</v>
      </c>
    </row>
    <row r="37" spans="1:9" ht="15.75" x14ac:dyDescent="0.25">
      <c r="A37" s="98" t="s">
        <v>19</v>
      </c>
      <c r="B37" s="79">
        <v>0</v>
      </c>
      <c r="C37" s="80">
        <v>0</v>
      </c>
      <c r="D37" s="80">
        <v>89</v>
      </c>
      <c r="E37" s="80">
        <v>0</v>
      </c>
      <c r="F37" s="80">
        <v>0</v>
      </c>
      <c r="G37" s="81">
        <f t="shared" ref="G37:G42" si="9">SUM(B37-(C37+F37))</f>
        <v>0</v>
      </c>
      <c r="H37" s="82">
        <v>0</v>
      </c>
      <c r="I37" s="107">
        <v>64</v>
      </c>
    </row>
    <row r="38" spans="1:9" ht="15.75" x14ac:dyDescent="0.25">
      <c r="A38" s="98" t="s">
        <v>17</v>
      </c>
      <c r="B38" s="79">
        <v>32</v>
      </c>
      <c r="C38" s="80">
        <v>62</v>
      </c>
      <c r="D38" s="80">
        <v>47</v>
      </c>
      <c r="E38" s="80">
        <v>0</v>
      </c>
      <c r="F38" s="80">
        <v>0</v>
      </c>
      <c r="G38" s="81">
        <f t="shared" si="9"/>
        <v>-30</v>
      </c>
      <c r="H38" s="82">
        <v>0</v>
      </c>
      <c r="I38" s="107">
        <v>32</v>
      </c>
    </row>
    <row r="39" spans="1:9" ht="15.75" x14ac:dyDescent="0.25">
      <c r="A39" s="98" t="s">
        <v>57</v>
      </c>
      <c r="B39" s="79">
        <v>0</v>
      </c>
      <c r="C39" s="80">
        <v>0</v>
      </c>
      <c r="D39" s="80">
        <v>0</v>
      </c>
      <c r="E39" s="80">
        <v>0</v>
      </c>
      <c r="F39" s="80">
        <v>0</v>
      </c>
      <c r="G39" s="81">
        <f t="shared" si="9"/>
        <v>0</v>
      </c>
      <c r="H39" s="82">
        <v>0</v>
      </c>
      <c r="I39" s="107">
        <v>0</v>
      </c>
    </row>
    <row r="40" spans="1:9" ht="15.75" x14ac:dyDescent="0.25">
      <c r="A40" s="98" t="s">
        <v>26</v>
      </c>
      <c r="B40" s="79">
        <v>400</v>
      </c>
      <c r="C40" s="80">
        <v>308</v>
      </c>
      <c r="D40" s="80">
        <v>283</v>
      </c>
      <c r="E40" s="80">
        <v>0</v>
      </c>
      <c r="F40" s="83">
        <v>6</v>
      </c>
      <c r="G40" s="81">
        <f t="shared" si="9"/>
        <v>86</v>
      </c>
      <c r="H40" s="82">
        <v>4</v>
      </c>
      <c r="I40" s="107">
        <v>416</v>
      </c>
    </row>
    <row r="41" spans="1:9" ht="15.75" x14ac:dyDescent="0.25">
      <c r="A41" s="104" t="s">
        <v>47</v>
      </c>
      <c r="B41" s="79">
        <v>0</v>
      </c>
      <c r="C41" s="80">
        <v>0</v>
      </c>
      <c r="D41" s="83">
        <v>18</v>
      </c>
      <c r="E41" s="83">
        <v>0</v>
      </c>
      <c r="F41" s="83">
        <v>0</v>
      </c>
      <c r="G41" s="81">
        <f t="shared" si="9"/>
        <v>0</v>
      </c>
      <c r="H41" s="84">
        <v>0</v>
      </c>
      <c r="I41" s="107">
        <v>50</v>
      </c>
    </row>
    <row r="42" spans="1:9" ht="15.75" x14ac:dyDescent="0.25">
      <c r="A42" s="104" t="s">
        <v>33</v>
      </c>
      <c r="B42" s="79">
        <v>0</v>
      </c>
      <c r="C42" s="80">
        <v>0</v>
      </c>
      <c r="D42" s="83">
        <v>0</v>
      </c>
      <c r="E42" s="83">
        <v>0</v>
      </c>
      <c r="F42" s="83">
        <v>0</v>
      </c>
      <c r="G42" s="81">
        <f t="shared" si="9"/>
        <v>0</v>
      </c>
      <c r="H42" s="84">
        <v>0</v>
      </c>
      <c r="I42" s="107">
        <v>0</v>
      </c>
    </row>
    <row r="43" spans="1:9" ht="15.75" x14ac:dyDescent="0.25">
      <c r="A43" s="104" t="s">
        <v>60</v>
      </c>
      <c r="B43" s="73">
        <v>80</v>
      </c>
      <c r="C43" s="80">
        <v>95</v>
      </c>
      <c r="D43" s="87">
        <v>89</v>
      </c>
      <c r="E43" s="87">
        <v>0</v>
      </c>
      <c r="F43" s="87">
        <v>0</v>
      </c>
      <c r="G43" s="81">
        <f t="shared" si="8"/>
        <v>-15</v>
      </c>
      <c r="H43" s="88">
        <v>0</v>
      </c>
      <c r="I43" s="107">
        <v>136</v>
      </c>
    </row>
    <row r="44" spans="1:9" ht="15.75" x14ac:dyDescent="0.25">
      <c r="A44" s="98" t="s">
        <v>18</v>
      </c>
      <c r="B44" s="79">
        <v>128</v>
      </c>
      <c r="C44" s="80">
        <v>76</v>
      </c>
      <c r="D44" s="80">
        <v>61</v>
      </c>
      <c r="E44" s="80">
        <v>0</v>
      </c>
      <c r="F44" s="80">
        <v>0</v>
      </c>
      <c r="G44" s="81">
        <f t="shared" si="8"/>
        <v>52</v>
      </c>
      <c r="H44" s="82">
        <v>0</v>
      </c>
      <c r="I44" s="107">
        <v>128</v>
      </c>
    </row>
    <row r="45" spans="1:9" ht="18.75" x14ac:dyDescent="0.3">
      <c r="A45" s="54" t="s">
        <v>23</v>
      </c>
      <c r="B45" s="55">
        <f t="shared" ref="B45:I45" si="10">SUM(B26,B32)</f>
        <v>2045</v>
      </c>
      <c r="C45" s="55">
        <f t="shared" si="10"/>
        <v>1867</v>
      </c>
      <c r="D45" s="55">
        <f t="shared" si="10"/>
        <v>1852</v>
      </c>
      <c r="E45" s="55">
        <f t="shared" si="10"/>
        <v>0</v>
      </c>
      <c r="F45" s="55">
        <f t="shared" si="10"/>
        <v>6</v>
      </c>
      <c r="G45" s="55">
        <f t="shared" si="10"/>
        <v>172</v>
      </c>
      <c r="H45" s="55">
        <f t="shared" si="10"/>
        <v>8</v>
      </c>
      <c r="I45" s="56">
        <f t="shared" si="10"/>
        <v>2409</v>
      </c>
    </row>
    <row r="46" spans="1:9" ht="23.25" x14ac:dyDescent="0.25">
      <c r="A46" s="102" t="s">
        <v>30</v>
      </c>
      <c r="B46" s="16"/>
      <c r="C46" s="16"/>
      <c r="D46" s="16"/>
      <c r="E46" s="16"/>
      <c r="F46" s="16"/>
      <c r="G46" s="16"/>
      <c r="H46" s="17"/>
      <c r="I46" s="28"/>
    </row>
    <row r="47" spans="1:9" ht="18.75" x14ac:dyDescent="0.3">
      <c r="A47" s="97" t="s">
        <v>37</v>
      </c>
      <c r="B47" s="90">
        <f t="shared" ref="B47:I47" si="11">SUM(B48:B53)</f>
        <v>455</v>
      </c>
      <c r="C47" s="90">
        <f t="shared" si="11"/>
        <v>444</v>
      </c>
      <c r="D47" s="90">
        <f t="shared" si="11"/>
        <v>441</v>
      </c>
      <c r="E47" s="90">
        <f t="shared" si="11"/>
        <v>0</v>
      </c>
      <c r="F47" s="90">
        <f t="shared" si="11"/>
        <v>2</v>
      </c>
      <c r="G47" s="90">
        <f t="shared" si="11"/>
        <v>9</v>
      </c>
      <c r="H47" s="90">
        <f t="shared" si="11"/>
        <v>1</v>
      </c>
      <c r="I47" s="119">
        <f t="shared" si="11"/>
        <v>466</v>
      </c>
    </row>
    <row r="48" spans="1:9" ht="15.75" x14ac:dyDescent="0.25">
      <c r="A48" s="98" t="s">
        <v>38</v>
      </c>
      <c r="B48" s="91">
        <v>409</v>
      </c>
      <c r="C48" s="74">
        <v>414</v>
      </c>
      <c r="D48" s="74">
        <v>413</v>
      </c>
      <c r="E48" s="74">
        <v>0</v>
      </c>
      <c r="F48" s="74">
        <v>0</v>
      </c>
      <c r="G48" s="75">
        <f>SUM(B48-(C48+F48))</f>
        <v>-5</v>
      </c>
      <c r="H48" s="76">
        <v>0</v>
      </c>
      <c r="I48" s="99">
        <v>420</v>
      </c>
    </row>
    <row r="49" spans="1:9" ht="15.75" x14ac:dyDescent="0.25">
      <c r="A49" s="104" t="s">
        <v>52</v>
      </c>
      <c r="B49" s="91">
        <v>6</v>
      </c>
      <c r="C49" s="74">
        <v>8</v>
      </c>
      <c r="D49" s="74">
        <v>8</v>
      </c>
      <c r="E49" s="74">
        <v>0</v>
      </c>
      <c r="F49" s="74">
        <v>0</v>
      </c>
      <c r="G49" s="75">
        <f t="shared" ref="G49:G53" si="12">SUM(B49-(C49+F49))</f>
        <v>-2</v>
      </c>
      <c r="H49" s="76">
        <v>1</v>
      </c>
      <c r="I49" s="99">
        <v>6</v>
      </c>
    </row>
    <row r="50" spans="1:9" ht="15.75" x14ac:dyDescent="0.25">
      <c r="A50" s="104" t="s">
        <v>13</v>
      </c>
      <c r="B50" s="91">
        <v>8</v>
      </c>
      <c r="C50" s="74">
        <v>2</v>
      </c>
      <c r="D50" s="74">
        <v>0</v>
      </c>
      <c r="E50" s="74">
        <v>0</v>
      </c>
      <c r="F50" s="74">
        <v>2</v>
      </c>
      <c r="G50" s="75">
        <f t="shared" ref="G50" si="13">SUM(B50-(C50+F50))</f>
        <v>4</v>
      </c>
      <c r="H50" s="76">
        <v>0</v>
      </c>
      <c r="I50" s="99">
        <v>8</v>
      </c>
    </row>
    <row r="51" spans="1:9" ht="15.75" x14ac:dyDescent="0.25">
      <c r="A51" s="98" t="s">
        <v>34</v>
      </c>
      <c r="B51" s="91">
        <v>10</v>
      </c>
      <c r="C51" s="74">
        <v>0</v>
      </c>
      <c r="D51" s="74">
        <v>0</v>
      </c>
      <c r="E51" s="74">
        <v>0</v>
      </c>
      <c r="F51" s="74">
        <v>0</v>
      </c>
      <c r="G51" s="75">
        <f t="shared" si="12"/>
        <v>10</v>
      </c>
      <c r="H51" s="76">
        <v>0</v>
      </c>
      <c r="I51" s="99">
        <v>10</v>
      </c>
    </row>
    <row r="52" spans="1:9" ht="15.75" x14ac:dyDescent="0.25">
      <c r="A52" s="98" t="s">
        <v>87</v>
      </c>
      <c r="B52" s="91">
        <v>12</v>
      </c>
      <c r="C52" s="74">
        <v>14</v>
      </c>
      <c r="D52" s="74">
        <v>14</v>
      </c>
      <c r="E52" s="74">
        <v>0</v>
      </c>
      <c r="F52" s="74">
        <v>0</v>
      </c>
      <c r="G52" s="75">
        <f t="shared" ref="G52" si="14">SUM(B52-(C52+F52))</f>
        <v>-2</v>
      </c>
      <c r="H52" s="76">
        <v>0</v>
      </c>
      <c r="I52" s="99">
        <v>12</v>
      </c>
    </row>
    <row r="53" spans="1:9" ht="15.75" x14ac:dyDescent="0.25">
      <c r="A53" s="98" t="s">
        <v>35</v>
      </c>
      <c r="B53" s="91">
        <v>10</v>
      </c>
      <c r="C53" s="74">
        <v>6</v>
      </c>
      <c r="D53" s="74">
        <v>6</v>
      </c>
      <c r="E53" s="74">
        <v>0</v>
      </c>
      <c r="F53" s="74">
        <v>0</v>
      </c>
      <c r="G53" s="75">
        <f t="shared" si="12"/>
        <v>4</v>
      </c>
      <c r="H53" s="76">
        <v>0</v>
      </c>
      <c r="I53" s="99">
        <v>10</v>
      </c>
    </row>
    <row r="54" spans="1:9" ht="18.75" x14ac:dyDescent="0.3">
      <c r="A54" s="97" t="s">
        <v>36</v>
      </c>
      <c r="B54" s="92">
        <f t="shared" ref="B54:I54" si="15">SUM(B55:B62)</f>
        <v>27</v>
      </c>
      <c r="C54" s="50">
        <f t="shared" si="15"/>
        <v>27</v>
      </c>
      <c r="D54" s="50">
        <f t="shared" si="15"/>
        <v>27</v>
      </c>
      <c r="E54" s="50">
        <f t="shared" si="15"/>
        <v>0</v>
      </c>
      <c r="F54" s="50">
        <f t="shared" si="15"/>
        <v>0</v>
      </c>
      <c r="G54" s="50">
        <f t="shared" si="15"/>
        <v>0</v>
      </c>
      <c r="H54" s="50">
        <f t="shared" si="15"/>
        <v>0</v>
      </c>
      <c r="I54" s="100">
        <f t="shared" si="15"/>
        <v>27</v>
      </c>
    </row>
    <row r="55" spans="1:9" ht="15.75" x14ac:dyDescent="0.25">
      <c r="A55" s="98" t="s">
        <v>27</v>
      </c>
      <c r="B55" s="91">
        <v>1</v>
      </c>
      <c r="C55" s="74">
        <v>1</v>
      </c>
      <c r="D55" s="74">
        <v>1</v>
      </c>
      <c r="E55" s="74">
        <v>0</v>
      </c>
      <c r="F55" s="74">
        <v>0</v>
      </c>
      <c r="G55" s="75">
        <f>SUM(B55-(C55+F55))</f>
        <v>0</v>
      </c>
      <c r="H55" s="76">
        <v>0</v>
      </c>
      <c r="I55" s="99">
        <v>1</v>
      </c>
    </row>
    <row r="56" spans="1:9" ht="15.75" x14ac:dyDescent="0.25">
      <c r="A56" s="98" t="s">
        <v>16</v>
      </c>
      <c r="B56" s="91">
        <v>12</v>
      </c>
      <c r="C56" s="74">
        <v>12</v>
      </c>
      <c r="D56" s="74">
        <v>12</v>
      </c>
      <c r="E56" s="74">
        <v>0</v>
      </c>
      <c r="F56" s="74">
        <v>0</v>
      </c>
      <c r="G56" s="75">
        <f>SUM(B56-(C56+F56))</f>
        <v>0</v>
      </c>
      <c r="H56" s="76">
        <v>0</v>
      </c>
      <c r="I56" s="99">
        <v>12</v>
      </c>
    </row>
    <row r="57" spans="1:9" ht="15.75" x14ac:dyDescent="0.25">
      <c r="A57" s="98" t="s">
        <v>19</v>
      </c>
      <c r="B57" s="91">
        <v>0</v>
      </c>
      <c r="C57" s="74">
        <v>0</v>
      </c>
      <c r="D57" s="74">
        <v>0</v>
      </c>
      <c r="E57" s="74">
        <v>0</v>
      </c>
      <c r="F57" s="74">
        <v>0</v>
      </c>
      <c r="G57" s="75">
        <f t="shared" ref="G57:G62" si="16">SUM(B57-(C57+F57))</f>
        <v>0</v>
      </c>
      <c r="H57" s="76">
        <v>0</v>
      </c>
      <c r="I57" s="99">
        <v>0</v>
      </c>
    </row>
    <row r="58" spans="1:9" ht="15.75" x14ac:dyDescent="0.25">
      <c r="A58" s="98" t="s">
        <v>17</v>
      </c>
      <c r="B58" s="91">
        <v>12</v>
      </c>
      <c r="C58" s="74">
        <v>12</v>
      </c>
      <c r="D58" s="74">
        <v>12</v>
      </c>
      <c r="E58" s="74">
        <v>0</v>
      </c>
      <c r="F58" s="74">
        <v>0</v>
      </c>
      <c r="G58" s="75">
        <f t="shared" si="16"/>
        <v>0</v>
      </c>
      <c r="H58" s="76">
        <v>0</v>
      </c>
      <c r="I58" s="99">
        <v>12</v>
      </c>
    </row>
    <row r="59" spans="1:9" ht="15.75" x14ac:dyDescent="0.25">
      <c r="A59" s="98" t="s">
        <v>57</v>
      </c>
      <c r="B59" s="91">
        <v>0</v>
      </c>
      <c r="C59" s="74">
        <v>0</v>
      </c>
      <c r="D59" s="74">
        <v>0</v>
      </c>
      <c r="E59" s="74">
        <v>0</v>
      </c>
      <c r="F59" s="74">
        <v>0</v>
      </c>
      <c r="G59" s="75">
        <f t="shared" si="16"/>
        <v>0</v>
      </c>
      <c r="H59" s="76">
        <v>0</v>
      </c>
      <c r="I59" s="99">
        <v>0</v>
      </c>
    </row>
    <row r="60" spans="1:9" ht="15.75" x14ac:dyDescent="0.25">
      <c r="A60" s="98" t="s">
        <v>33</v>
      </c>
      <c r="B60" s="91">
        <v>0</v>
      </c>
      <c r="C60" s="74">
        <v>0</v>
      </c>
      <c r="D60" s="74">
        <v>0</v>
      </c>
      <c r="E60" s="74">
        <v>0</v>
      </c>
      <c r="F60" s="74">
        <v>0</v>
      </c>
      <c r="G60" s="75">
        <f t="shared" si="16"/>
        <v>0</v>
      </c>
      <c r="H60" s="76">
        <v>0</v>
      </c>
      <c r="I60" s="99">
        <v>0</v>
      </c>
    </row>
    <row r="61" spans="1:9" ht="15.75" x14ac:dyDescent="0.25">
      <c r="A61" s="98" t="s">
        <v>53</v>
      </c>
      <c r="B61" s="91">
        <v>2</v>
      </c>
      <c r="C61" s="74">
        <v>2</v>
      </c>
      <c r="D61" s="74">
        <v>2</v>
      </c>
      <c r="E61" s="74">
        <v>0</v>
      </c>
      <c r="F61" s="74">
        <v>0</v>
      </c>
      <c r="G61" s="75">
        <f t="shared" si="16"/>
        <v>0</v>
      </c>
      <c r="H61" s="76">
        <v>0</v>
      </c>
      <c r="I61" s="99">
        <v>2</v>
      </c>
    </row>
    <row r="62" spans="1:9" ht="15.6" customHeight="1" x14ac:dyDescent="0.25">
      <c r="A62" s="98" t="s">
        <v>18</v>
      </c>
      <c r="B62" s="91">
        <v>0</v>
      </c>
      <c r="C62" s="74">
        <v>0</v>
      </c>
      <c r="D62" s="74">
        <v>0</v>
      </c>
      <c r="E62" s="74">
        <v>0</v>
      </c>
      <c r="F62" s="74">
        <v>0</v>
      </c>
      <c r="G62" s="75">
        <f t="shared" si="16"/>
        <v>0</v>
      </c>
      <c r="H62" s="76">
        <v>0</v>
      </c>
      <c r="I62" s="99">
        <v>0</v>
      </c>
    </row>
    <row r="63" spans="1:9" ht="18.75" x14ac:dyDescent="0.3">
      <c r="A63" s="97" t="s">
        <v>6</v>
      </c>
      <c r="B63" s="93">
        <f t="shared" ref="B63:I63" si="17">SUM(B47,B54)</f>
        <v>482</v>
      </c>
      <c r="C63" s="55">
        <f t="shared" si="17"/>
        <v>471</v>
      </c>
      <c r="D63" s="55">
        <f t="shared" si="17"/>
        <v>468</v>
      </c>
      <c r="E63" s="55">
        <f t="shared" si="17"/>
        <v>0</v>
      </c>
      <c r="F63" s="55">
        <f t="shared" si="17"/>
        <v>2</v>
      </c>
      <c r="G63" s="55">
        <f t="shared" si="17"/>
        <v>9</v>
      </c>
      <c r="H63" s="55">
        <f t="shared" si="17"/>
        <v>1</v>
      </c>
      <c r="I63" s="56">
        <f t="shared" si="17"/>
        <v>493</v>
      </c>
    </row>
    <row r="64" spans="1:9" ht="23.45" customHeight="1" x14ac:dyDescent="0.2">
      <c r="A64" s="27" t="s">
        <v>12</v>
      </c>
      <c r="B64" s="12"/>
      <c r="C64" s="12"/>
      <c r="D64" s="12"/>
      <c r="E64" s="12"/>
      <c r="F64" s="12"/>
      <c r="G64" s="12"/>
      <c r="H64" s="13"/>
      <c r="I64" s="32"/>
    </row>
    <row r="65" spans="1:11" ht="18.75" x14ac:dyDescent="0.3">
      <c r="A65" s="58" t="s">
        <v>37</v>
      </c>
      <c r="B65" s="49">
        <f t="shared" ref="B65:I65" si="18">SUM(B66:B69)</f>
        <v>2761</v>
      </c>
      <c r="C65" s="49">
        <f t="shared" si="18"/>
        <v>3138</v>
      </c>
      <c r="D65" s="49">
        <f t="shared" si="18"/>
        <v>3127</v>
      </c>
      <c r="E65" s="49">
        <f t="shared" si="18"/>
        <v>0</v>
      </c>
      <c r="F65" s="49">
        <f t="shared" si="18"/>
        <v>0</v>
      </c>
      <c r="G65" s="49">
        <f t="shared" si="18"/>
        <v>-377</v>
      </c>
      <c r="H65" s="49">
        <f t="shared" si="18"/>
        <v>0</v>
      </c>
      <c r="I65" s="52">
        <f t="shared" si="18"/>
        <v>2781</v>
      </c>
    </row>
    <row r="66" spans="1:11" ht="15.75" x14ac:dyDescent="0.25">
      <c r="A66" s="98" t="s">
        <v>38</v>
      </c>
      <c r="B66" s="73">
        <v>2481</v>
      </c>
      <c r="C66" s="74">
        <v>2872</v>
      </c>
      <c r="D66" s="74">
        <v>2864</v>
      </c>
      <c r="E66" s="74">
        <v>0</v>
      </c>
      <c r="F66" s="74">
        <v>0</v>
      </c>
      <c r="G66" s="75">
        <f>SUM(B66-(C66+F66))</f>
        <v>-391</v>
      </c>
      <c r="H66" s="76">
        <v>0</v>
      </c>
      <c r="I66" s="99">
        <v>2481</v>
      </c>
    </row>
    <row r="67" spans="1:11" ht="15.75" x14ac:dyDescent="0.25">
      <c r="A67" s="98" t="s">
        <v>52</v>
      </c>
      <c r="B67" s="73">
        <v>128</v>
      </c>
      <c r="C67" s="74">
        <v>128</v>
      </c>
      <c r="D67" s="74">
        <v>125</v>
      </c>
      <c r="E67" s="74">
        <v>0</v>
      </c>
      <c r="F67" s="74">
        <v>0</v>
      </c>
      <c r="G67" s="75">
        <f t="shared" ref="G67:G69" si="19">SUM(B67-(C67+F67))</f>
        <v>0</v>
      </c>
      <c r="H67" s="76">
        <v>0</v>
      </c>
      <c r="I67" s="99">
        <v>128</v>
      </c>
    </row>
    <row r="68" spans="1:11" ht="15.75" x14ac:dyDescent="0.25">
      <c r="A68" s="104" t="s">
        <v>13</v>
      </c>
      <c r="B68" s="73">
        <v>24</v>
      </c>
      <c r="C68" s="74">
        <v>35</v>
      </c>
      <c r="D68" s="74">
        <v>35</v>
      </c>
      <c r="E68" s="74">
        <v>0</v>
      </c>
      <c r="F68" s="74">
        <v>0</v>
      </c>
      <c r="G68" s="75">
        <f t="shared" si="19"/>
        <v>-11</v>
      </c>
      <c r="H68" s="76">
        <v>0</v>
      </c>
      <c r="I68" s="99">
        <v>44</v>
      </c>
    </row>
    <row r="69" spans="1:11" ht="15.75" x14ac:dyDescent="0.25">
      <c r="A69" s="98" t="s">
        <v>51</v>
      </c>
      <c r="B69" s="73">
        <v>128</v>
      </c>
      <c r="C69" s="74">
        <v>103</v>
      </c>
      <c r="D69" s="74">
        <v>103</v>
      </c>
      <c r="E69" s="74">
        <v>0</v>
      </c>
      <c r="F69" s="74">
        <v>0</v>
      </c>
      <c r="G69" s="75">
        <f t="shared" si="19"/>
        <v>25</v>
      </c>
      <c r="H69" s="76">
        <v>0</v>
      </c>
      <c r="I69" s="99">
        <v>128</v>
      </c>
    </row>
    <row r="70" spans="1:11" ht="18.75" x14ac:dyDescent="0.3">
      <c r="A70" s="97" t="s">
        <v>36</v>
      </c>
      <c r="B70" s="60">
        <f t="shared" ref="B70:I70" si="20">SUM(B71:B81)</f>
        <v>1229</v>
      </c>
      <c r="C70" s="60">
        <f t="shared" si="20"/>
        <v>1157</v>
      </c>
      <c r="D70" s="60">
        <f t="shared" si="20"/>
        <v>1155</v>
      </c>
      <c r="E70" s="60">
        <f t="shared" si="20"/>
        <v>0</v>
      </c>
      <c r="F70" s="60">
        <f t="shared" si="20"/>
        <v>23</v>
      </c>
      <c r="G70" s="60">
        <f t="shared" si="20"/>
        <v>49</v>
      </c>
      <c r="H70" s="60">
        <f t="shared" si="20"/>
        <v>1</v>
      </c>
      <c r="I70" s="108">
        <f t="shared" si="20"/>
        <v>1434</v>
      </c>
    </row>
    <row r="71" spans="1:11" ht="15.75" x14ac:dyDescent="0.25">
      <c r="A71" s="98" t="s">
        <v>25</v>
      </c>
      <c r="B71" s="79">
        <v>48</v>
      </c>
      <c r="C71" s="80">
        <v>47</v>
      </c>
      <c r="D71" s="80">
        <v>47</v>
      </c>
      <c r="E71" s="80">
        <v>0</v>
      </c>
      <c r="F71" s="80">
        <v>0</v>
      </c>
      <c r="G71" s="89">
        <f t="shared" ref="G71:G81" si="21">SUM(B71-(C71+F71))</f>
        <v>1</v>
      </c>
      <c r="H71" s="82">
        <v>0</v>
      </c>
      <c r="I71" s="107">
        <v>68</v>
      </c>
    </row>
    <row r="72" spans="1:11" ht="15.75" x14ac:dyDescent="0.25">
      <c r="A72" s="98" t="s">
        <v>32</v>
      </c>
      <c r="B72" s="73">
        <v>132</v>
      </c>
      <c r="C72" s="80">
        <v>142</v>
      </c>
      <c r="D72" s="74">
        <v>142</v>
      </c>
      <c r="E72" s="74">
        <v>0</v>
      </c>
      <c r="F72" s="74">
        <v>7</v>
      </c>
      <c r="G72" s="89">
        <f t="shared" si="21"/>
        <v>-17</v>
      </c>
      <c r="H72" s="76">
        <v>0</v>
      </c>
      <c r="I72" s="99">
        <v>132</v>
      </c>
    </row>
    <row r="73" spans="1:11" ht="15.6" customHeight="1" x14ac:dyDescent="0.25">
      <c r="A73" s="98" t="s">
        <v>27</v>
      </c>
      <c r="B73" s="73">
        <v>76</v>
      </c>
      <c r="C73" s="80">
        <v>56</v>
      </c>
      <c r="D73" s="74">
        <v>56</v>
      </c>
      <c r="E73" s="74">
        <v>0</v>
      </c>
      <c r="F73" s="74">
        <v>8</v>
      </c>
      <c r="G73" s="89">
        <f t="shared" si="21"/>
        <v>12</v>
      </c>
      <c r="H73" s="76">
        <v>0</v>
      </c>
      <c r="I73" s="99">
        <v>76</v>
      </c>
    </row>
    <row r="74" spans="1:11" s="3" customFormat="1" ht="15.75" x14ac:dyDescent="0.25">
      <c r="A74" s="98" t="s">
        <v>16</v>
      </c>
      <c r="B74" s="79">
        <v>82</v>
      </c>
      <c r="C74" s="80">
        <v>36</v>
      </c>
      <c r="D74" s="80">
        <v>36</v>
      </c>
      <c r="E74" s="80">
        <v>0</v>
      </c>
      <c r="F74" s="80">
        <v>0</v>
      </c>
      <c r="G74" s="89">
        <f t="shared" si="21"/>
        <v>46</v>
      </c>
      <c r="H74" s="82">
        <v>0</v>
      </c>
      <c r="I74" s="107">
        <v>82</v>
      </c>
    </row>
    <row r="75" spans="1:11" ht="15.75" x14ac:dyDescent="0.25">
      <c r="A75" s="98" t="s">
        <v>13</v>
      </c>
      <c r="B75" s="79">
        <v>10</v>
      </c>
      <c r="C75" s="80">
        <v>6</v>
      </c>
      <c r="D75" s="80">
        <v>6</v>
      </c>
      <c r="E75" s="80">
        <v>0</v>
      </c>
      <c r="F75" s="80">
        <v>2</v>
      </c>
      <c r="G75" s="89">
        <f t="shared" si="21"/>
        <v>2</v>
      </c>
      <c r="H75" s="82">
        <v>0</v>
      </c>
      <c r="I75" s="107">
        <v>20</v>
      </c>
    </row>
    <row r="76" spans="1:11" ht="15.75" x14ac:dyDescent="0.25">
      <c r="A76" s="98" t="s">
        <v>19</v>
      </c>
      <c r="B76" s="79">
        <v>0</v>
      </c>
      <c r="C76" s="80">
        <v>122</v>
      </c>
      <c r="D76" s="80">
        <v>122</v>
      </c>
      <c r="E76" s="80">
        <v>0</v>
      </c>
      <c r="F76" s="80">
        <v>0</v>
      </c>
      <c r="G76" s="89">
        <f t="shared" si="21"/>
        <v>-122</v>
      </c>
      <c r="H76" s="82">
        <v>0</v>
      </c>
      <c r="I76" s="107">
        <v>171</v>
      </c>
    </row>
    <row r="77" spans="1:11" ht="15.75" x14ac:dyDescent="0.25">
      <c r="A77" s="98" t="s">
        <v>17</v>
      </c>
      <c r="B77" s="79">
        <v>395</v>
      </c>
      <c r="C77" s="80">
        <v>396</v>
      </c>
      <c r="D77" s="80">
        <v>394</v>
      </c>
      <c r="E77" s="80">
        <v>0</v>
      </c>
      <c r="F77" s="80">
        <v>5</v>
      </c>
      <c r="G77" s="89">
        <f t="shared" si="21"/>
        <v>-6</v>
      </c>
      <c r="H77" s="82">
        <v>1</v>
      </c>
      <c r="I77" s="107">
        <v>395</v>
      </c>
    </row>
    <row r="78" spans="1:11" ht="15.75" x14ac:dyDescent="0.25">
      <c r="A78" s="98" t="s">
        <v>57</v>
      </c>
      <c r="B78" s="79">
        <v>0</v>
      </c>
      <c r="C78" s="80">
        <v>0</v>
      </c>
      <c r="D78" s="80">
        <v>0</v>
      </c>
      <c r="E78" s="80">
        <v>0</v>
      </c>
      <c r="F78" s="80">
        <v>0</v>
      </c>
      <c r="G78" s="89">
        <f t="shared" si="21"/>
        <v>0</v>
      </c>
      <c r="H78" s="82">
        <v>0</v>
      </c>
      <c r="I78" s="107">
        <v>0</v>
      </c>
    </row>
    <row r="79" spans="1:11" ht="15.75" x14ac:dyDescent="0.25">
      <c r="A79" s="98" t="s">
        <v>33</v>
      </c>
      <c r="B79" s="79">
        <v>0</v>
      </c>
      <c r="C79" s="80">
        <v>19</v>
      </c>
      <c r="D79" s="80">
        <v>19</v>
      </c>
      <c r="E79" s="80">
        <v>0</v>
      </c>
      <c r="F79" s="80">
        <v>0</v>
      </c>
      <c r="G79" s="89">
        <f t="shared" si="21"/>
        <v>-19</v>
      </c>
      <c r="H79" s="82">
        <v>0</v>
      </c>
      <c r="I79" s="107">
        <v>0</v>
      </c>
      <c r="K79" s="23"/>
    </row>
    <row r="80" spans="1:11" ht="15.75" x14ac:dyDescent="0.25">
      <c r="A80" s="104" t="s">
        <v>53</v>
      </c>
      <c r="B80" s="79">
        <v>90</v>
      </c>
      <c r="C80" s="80">
        <v>86</v>
      </c>
      <c r="D80" s="80">
        <v>86</v>
      </c>
      <c r="E80" s="80">
        <v>0</v>
      </c>
      <c r="F80" s="80">
        <v>0</v>
      </c>
      <c r="G80" s="89">
        <f t="shared" si="21"/>
        <v>4</v>
      </c>
      <c r="H80" s="82">
        <v>0</v>
      </c>
      <c r="I80" s="107">
        <v>94</v>
      </c>
    </row>
    <row r="81" spans="1:10" ht="15.75" x14ac:dyDescent="0.25">
      <c r="A81" s="98" t="s">
        <v>18</v>
      </c>
      <c r="B81" s="79">
        <v>396</v>
      </c>
      <c r="C81" s="80">
        <v>247</v>
      </c>
      <c r="D81" s="80">
        <v>247</v>
      </c>
      <c r="E81" s="80">
        <v>0</v>
      </c>
      <c r="F81" s="80">
        <v>1</v>
      </c>
      <c r="G81" s="89">
        <f t="shared" si="21"/>
        <v>148</v>
      </c>
      <c r="H81" s="82">
        <v>0</v>
      </c>
      <c r="I81" s="107">
        <v>396</v>
      </c>
    </row>
    <row r="82" spans="1:10" ht="18" customHeight="1" x14ac:dyDescent="0.3">
      <c r="A82" s="54" t="s">
        <v>5</v>
      </c>
      <c r="B82" s="55">
        <f t="shared" ref="B82:I82" si="22">SUM(B65,B70)</f>
        <v>3990</v>
      </c>
      <c r="C82" s="55">
        <f t="shared" si="22"/>
        <v>4295</v>
      </c>
      <c r="D82" s="55">
        <f t="shared" si="22"/>
        <v>4282</v>
      </c>
      <c r="E82" s="55">
        <f t="shared" si="22"/>
        <v>0</v>
      </c>
      <c r="F82" s="55">
        <f t="shared" si="22"/>
        <v>23</v>
      </c>
      <c r="G82" s="55">
        <f t="shared" si="22"/>
        <v>-328</v>
      </c>
      <c r="H82" s="55">
        <f t="shared" si="22"/>
        <v>1</v>
      </c>
      <c r="I82" s="56">
        <f t="shared" si="22"/>
        <v>4215</v>
      </c>
    </row>
    <row r="83" spans="1:10" ht="18.75" x14ac:dyDescent="0.3">
      <c r="A83" s="105" t="s">
        <v>81</v>
      </c>
      <c r="B83" s="94">
        <f t="shared" ref="B83:I83" si="23">SUM(B7,B26,B47,B65)</f>
        <v>6120</v>
      </c>
      <c r="C83" s="94">
        <f t="shared" si="23"/>
        <v>6282</v>
      </c>
      <c r="D83" s="94">
        <f t="shared" si="23"/>
        <v>6130</v>
      </c>
      <c r="E83" s="94">
        <f t="shared" si="23"/>
        <v>0</v>
      </c>
      <c r="F83" s="94">
        <f t="shared" si="23"/>
        <v>2</v>
      </c>
      <c r="G83" s="94">
        <f t="shared" si="23"/>
        <v>-164</v>
      </c>
      <c r="H83" s="94">
        <f t="shared" si="23"/>
        <v>8</v>
      </c>
      <c r="I83" s="94">
        <f t="shared" si="23"/>
        <v>6359</v>
      </c>
    </row>
    <row r="84" spans="1:10" ht="18.75" x14ac:dyDescent="0.3">
      <c r="A84" s="105" t="s">
        <v>83</v>
      </c>
      <c r="B84" s="94">
        <f t="shared" ref="B84:I84" si="24">SUM(B15,B32,B54,B70)</f>
        <v>2199</v>
      </c>
      <c r="C84" s="94">
        <f t="shared" si="24"/>
        <v>1940</v>
      </c>
      <c r="D84" s="94">
        <f t="shared" si="24"/>
        <v>2057</v>
      </c>
      <c r="E84" s="94">
        <f t="shared" si="24"/>
        <v>0</v>
      </c>
      <c r="F84" s="94">
        <f t="shared" si="24"/>
        <v>30</v>
      </c>
      <c r="G84" s="94">
        <f t="shared" si="24"/>
        <v>229</v>
      </c>
      <c r="H84" s="94">
        <f t="shared" si="24"/>
        <v>6</v>
      </c>
      <c r="I84" s="94">
        <f t="shared" si="24"/>
        <v>2684</v>
      </c>
    </row>
    <row r="85" spans="1:10" s="6" customFormat="1" ht="25.15" customHeight="1" thickBot="1" x14ac:dyDescent="0.25">
      <c r="A85" s="106" t="s">
        <v>28</v>
      </c>
      <c r="B85" s="95">
        <f t="shared" ref="B85:I85" si="25">SUM(B24,B45,B63,B82)</f>
        <v>8319</v>
      </c>
      <c r="C85" s="95">
        <f t="shared" si="25"/>
        <v>8222</v>
      </c>
      <c r="D85" s="95">
        <f t="shared" si="25"/>
        <v>8187</v>
      </c>
      <c r="E85" s="95">
        <f t="shared" si="25"/>
        <v>0</v>
      </c>
      <c r="F85" s="95">
        <f t="shared" si="25"/>
        <v>32</v>
      </c>
      <c r="G85" s="95">
        <f t="shared" si="25"/>
        <v>65</v>
      </c>
      <c r="H85" s="95">
        <f t="shared" si="25"/>
        <v>14</v>
      </c>
      <c r="I85" s="95">
        <f t="shared" si="25"/>
        <v>9043</v>
      </c>
    </row>
    <row r="86" spans="1:10" s="6" customFormat="1" ht="25.15" customHeight="1" x14ac:dyDescent="0.2">
      <c r="A86" s="35"/>
      <c r="B86" s="22"/>
      <c r="D86" s="22"/>
      <c r="E86" s="22"/>
      <c r="F86" s="22"/>
      <c r="G86" s="22"/>
      <c r="H86" s="22"/>
      <c r="I86" s="37"/>
      <c r="J86" s="36"/>
    </row>
    <row r="87" spans="1:10" s="6" customFormat="1" ht="21" customHeight="1" thickBot="1" x14ac:dyDescent="0.25">
      <c r="A87" s="38"/>
      <c r="B87" s="39"/>
      <c r="C87" s="62" t="s">
        <v>50</v>
      </c>
      <c r="D87" s="64">
        <v>45868</v>
      </c>
      <c r="E87" s="39"/>
      <c r="F87" s="39"/>
      <c r="G87" s="39"/>
      <c r="H87" s="39"/>
      <c r="I87" s="40"/>
      <c r="J87" s="36"/>
    </row>
    <row r="88" spans="1:10" s="6" customFormat="1" ht="34.9" customHeight="1" x14ac:dyDescent="0.2">
      <c r="A88" s="24" t="s">
        <v>1</v>
      </c>
      <c r="B88" s="25" t="s">
        <v>41</v>
      </c>
      <c r="C88" s="25" t="s">
        <v>42</v>
      </c>
      <c r="D88" s="25" t="s">
        <v>43</v>
      </c>
      <c r="E88" s="25" t="s">
        <v>54</v>
      </c>
      <c r="F88" s="25" t="s">
        <v>44</v>
      </c>
      <c r="G88" s="25" t="s">
        <v>45</v>
      </c>
      <c r="H88" s="25" t="s">
        <v>46</v>
      </c>
      <c r="I88" s="26" t="s">
        <v>62</v>
      </c>
    </row>
    <row r="89" spans="1:10" ht="18" customHeight="1" x14ac:dyDescent="0.2">
      <c r="A89" s="122" t="s">
        <v>64</v>
      </c>
      <c r="B89" s="123"/>
      <c r="C89" s="123"/>
      <c r="D89" s="123"/>
      <c r="E89" s="123"/>
      <c r="F89" s="123"/>
      <c r="G89" s="123"/>
      <c r="H89" s="123"/>
      <c r="I89" s="124"/>
    </row>
    <row r="90" spans="1:10" s="7" customFormat="1" ht="23.45" customHeight="1" x14ac:dyDescent="0.2">
      <c r="A90" s="30" t="s">
        <v>8</v>
      </c>
      <c r="B90" s="18"/>
      <c r="C90" s="18"/>
      <c r="D90" s="18"/>
      <c r="E90" s="18"/>
      <c r="F90" s="18"/>
      <c r="G90" s="18"/>
      <c r="H90" s="19"/>
      <c r="I90" s="31"/>
    </row>
    <row r="91" spans="1:10" ht="18.75" x14ac:dyDescent="0.3">
      <c r="A91" s="97" t="s">
        <v>37</v>
      </c>
      <c r="B91" s="90">
        <f>SUM(B92:B93)</f>
        <v>1344</v>
      </c>
      <c r="C91" s="49">
        <f>SUM(C92:C93)</f>
        <v>1293</v>
      </c>
      <c r="D91" s="49">
        <f t="shared" ref="D91:F91" si="26">SUM(D92:D93)</f>
        <v>1293</v>
      </c>
      <c r="E91" s="49">
        <f t="shared" si="26"/>
        <v>0</v>
      </c>
      <c r="F91" s="49">
        <f t="shared" si="26"/>
        <v>0</v>
      </c>
      <c r="G91" s="49">
        <f>SUM(G92:G93)</f>
        <v>51</v>
      </c>
      <c r="H91" s="51">
        <f>SUM(H92:H93)</f>
        <v>1</v>
      </c>
      <c r="I91" s="52">
        <f>SUM(I92:I93)</f>
        <v>1354</v>
      </c>
    </row>
    <row r="92" spans="1:10" ht="15.75" x14ac:dyDescent="0.25">
      <c r="A92" s="98" t="s">
        <v>38</v>
      </c>
      <c r="B92" s="91">
        <v>1344</v>
      </c>
      <c r="C92" s="74">
        <v>1291</v>
      </c>
      <c r="D92" s="74">
        <v>1291</v>
      </c>
      <c r="E92" s="74">
        <v>0</v>
      </c>
      <c r="F92" s="74">
        <v>0</v>
      </c>
      <c r="G92" s="75">
        <f>SUM(B92-(C92+F92))</f>
        <v>53</v>
      </c>
      <c r="H92" s="76">
        <v>1</v>
      </c>
      <c r="I92" s="99">
        <v>1344</v>
      </c>
    </row>
    <row r="93" spans="1:10" ht="15.75" x14ac:dyDescent="0.25">
      <c r="A93" s="98" t="s">
        <v>13</v>
      </c>
      <c r="B93" s="91">
        <v>0</v>
      </c>
      <c r="C93" s="74">
        <v>2</v>
      </c>
      <c r="D93" s="74">
        <v>2</v>
      </c>
      <c r="E93" s="74">
        <v>0</v>
      </c>
      <c r="F93" s="74">
        <v>0</v>
      </c>
      <c r="G93" s="75">
        <f>SUM(B93-(C93+F93))</f>
        <v>-2</v>
      </c>
      <c r="H93" s="76">
        <v>0</v>
      </c>
      <c r="I93" s="99">
        <v>10</v>
      </c>
    </row>
    <row r="94" spans="1:10" ht="18.75" x14ac:dyDescent="0.3">
      <c r="A94" s="97" t="s">
        <v>36</v>
      </c>
      <c r="B94" s="92">
        <f t="shared" ref="B94:I94" si="27">SUM(B95:B101)</f>
        <v>130</v>
      </c>
      <c r="C94" s="50">
        <f t="shared" si="27"/>
        <v>184</v>
      </c>
      <c r="D94" s="50">
        <f t="shared" si="27"/>
        <v>184</v>
      </c>
      <c r="E94" s="50">
        <f t="shared" si="27"/>
        <v>141</v>
      </c>
      <c r="F94" s="50">
        <f t="shared" si="27"/>
        <v>0</v>
      </c>
      <c r="G94" s="50">
        <f t="shared" si="27"/>
        <v>-54</v>
      </c>
      <c r="H94" s="50">
        <f t="shared" si="27"/>
        <v>0</v>
      </c>
      <c r="I94" s="100">
        <f t="shared" si="27"/>
        <v>209</v>
      </c>
    </row>
    <row r="95" spans="1:10" ht="15.75" x14ac:dyDescent="0.25">
      <c r="A95" s="98" t="s">
        <v>16</v>
      </c>
      <c r="B95" s="91">
        <v>26</v>
      </c>
      <c r="C95" s="74">
        <v>26</v>
      </c>
      <c r="D95" s="74">
        <v>26</v>
      </c>
      <c r="E95" s="74">
        <v>26</v>
      </c>
      <c r="F95" s="74">
        <v>0</v>
      </c>
      <c r="G95" s="75">
        <f t="shared" ref="G95:G101" si="28">SUM(B95-(C95+F95))</f>
        <v>0</v>
      </c>
      <c r="H95" s="76">
        <v>0</v>
      </c>
      <c r="I95" s="99">
        <v>26</v>
      </c>
    </row>
    <row r="96" spans="1:10" ht="15.75" x14ac:dyDescent="0.25">
      <c r="A96" s="98" t="s">
        <v>19</v>
      </c>
      <c r="B96" s="91">
        <v>0</v>
      </c>
      <c r="C96" s="74">
        <v>30</v>
      </c>
      <c r="D96" s="74">
        <v>30</v>
      </c>
      <c r="E96" s="74">
        <v>30</v>
      </c>
      <c r="F96" s="74">
        <v>0</v>
      </c>
      <c r="G96" s="75">
        <f t="shared" si="28"/>
        <v>-30</v>
      </c>
      <c r="H96" s="76">
        <v>0</v>
      </c>
      <c r="I96" s="99">
        <v>24</v>
      </c>
    </row>
    <row r="97" spans="1:9" ht="15.75" x14ac:dyDescent="0.25">
      <c r="A97" s="98" t="s">
        <v>17</v>
      </c>
      <c r="B97" s="91">
        <v>26</v>
      </c>
      <c r="C97" s="74">
        <v>79</v>
      </c>
      <c r="D97" s="74">
        <v>79</v>
      </c>
      <c r="E97" s="74">
        <v>79</v>
      </c>
      <c r="F97" s="74">
        <v>0</v>
      </c>
      <c r="G97" s="75">
        <f t="shared" si="28"/>
        <v>-53</v>
      </c>
      <c r="H97" s="76">
        <v>0</v>
      </c>
      <c r="I97" s="99">
        <v>26</v>
      </c>
    </row>
    <row r="98" spans="1:9" ht="15.75" x14ac:dyDescent="0.25">
      <c r="A98" s="98" t="s">
        <v>57</v>
      </c>
      <c r="B98" s="91">
        <v>0</v>
      </c>
      <c r="C98" s="74">
        <v>6</v>
      </c>
      <c r="D98" s="74">
        <v>6</v>
      </c>
      <c r="E98" s="74">
        <v>6</v>
      </c>
      <c r="F98" s="74">
        <v>0</v>
      </c>
      <c r="G98" s="75">
        <f t="shared" ref="G98" si="29">SUM(B98-(C98+F98))</f>
        <v>-6</v>
      </c>
      <c r="H98" s="76">
        <v>0</v>
      </c>
      <c r="I98" s="99">
        <v>0</v>
      </c>
    </row>
    <row r="99" spans="1:9" ht="15.75" x14ac:dyDescent="0.25">
      <c r="A99" s="98" t="s">
        <v>33</v>
      </c>
      <c r="B99" s="91">
        <v>0</v>
      </c>
      <c r="C99" s="74">
        <v>0</v>
      </c>
      <c r="D99" s="74">
        <v>0</v>
      </c>
      <c r="E99" s="74">
        <v>0</v>
      </c>
      <c r="F99" s="74">
        <v>0</v>
      </c>
      <c r="G99" s="75">
        <f t="shared" si="28"/>
        <v>0</v>
      </c>
      <c r="H99" s="76">
        <v>0</v>
      </c>
      <c r="I99" s="99">
        <v>26</v>
      </c>
    </row>
    <row r="100" spans="1:9" ht="15.75" x14ac:dyDescent="0.25">
      <c r="A100" s="98" t="s">
        <v>53</v>
      </c>
      <c r="B100" s="91">
        <v>0</v>
      </c>
      <c r="C100" s="74">
        <v>0</v>
      </c>
      <c r="D100" s="74">
        <v>0</v>
      </c>
      <c r="E100" s="74">
        <v>0</v>
      </c>
      <c r="F100" s="74">
        <v>0</v>
      </c>
      <c r="G100" s="75">
        <f t="shared" si="28"/>
        <v>0</v>
      </c>
      <c r="H100" s="76">
        <v>0</v>
      </c>
      <c r="I100" s="99">
        <v>3</v>
      </c>
    </row>
    <row r="101" spans="1:9" ht="15.75" x14ac:dyDescent="0.25">
      <c r="A101" s="98" t="s">
        <v>18</v>
      </c>
      <c r="B101" s="91">
        <v>78</v>
      </c>
      <c r="C101" s="74">
        <v>43</v>
      </c>
      <c r="D101" s="74">
        <v>43</v>
      </c>
      <c r="E101" s="74">
        <v>0</v>
      </c>
      <c r="F101" s="74">
        <v>0</v>
      </c>
      <c r="G101" s="75">
        <f t="shared" si="28"/>
        <v>35</v>
      </c>
      <c r="H101" s="76">
        <v>0</v>
      </c>
      <c r="I101" s="99">
        <v>104</v>
      </c>
    </row>
    <row r="102" spans="1:9" ht="18.75" x14ac:dyDescent="0.3">
      <c r="A102" s="101" t="s">
        <v>22</v>
      </c>
      <c r="B102" s="93">
        <f t="shared" ref="B102:I102" si="30">SUM(B91,B94)</f>
        <v>1474</v>
      </c>
      <c r="C102" s="55">
        <f t="shared" si="30"/>
        <v>1477</v>
      </c>
      <c r="D102" s="55">
        <f t="shared" si="30"/>
        <v>1477</v>
      </c>
      <c r="E102" s="55">
        <f t="shared" si="30"/>
        <v>141</v>
      </c>
      <c r="F102" s="55">
        <f t="shared" si="30"/>
        <v>0</v>
      </c>
      <c r="G102" s="55">
        <f t="shared" si="30"/>
        <v>-3</v>
      </c>
      <c r="H102" s="55">
        <f t="shared" si="30"/>
        <v>1</v>
      </c>
      <c r="I102" s="56">
        <f t="shared" si="30"/>
        <v>1563</v>
      </c>
    </row>
    <row r="103" spans="1:9" ht="23.45" customHeight="1" x14ac:dyDescent="0.25">
      <c r="A103" s="102" t="s">
        <v>10</v>
      </c>
      <c r="B103" s="16"/>
      <c r="C103" s="16"/>
      <c r="D103" s="16"/>
      <c r="E103" s="16"/>
      <c r="F103" s="16"/>
      <c r="G103" s="16"/>
      <c r="H103" s="17"/>
      <c r="I103" s="28"/>
    </row>
    <row r="104" spans="1:9" ht="18.75" x14ac:dyDescent="0.3">
      <c r="A104" s="97" t="s">
        <v>37</v>
      </c>
      <c r="B104" s="90">
        <f>SUM(B105:B107)</f>
        <v>854</v>
      </c>
      <c r="C104" s="49">
        <f>SUM(C105:C107)</f>
        <v>823</v>
      </c>
      <c r="D104" s="49">
        <f t="shared" ref="D104:F104" si="31">SUM(D105:D107)</f>
        <v>822</v>
      </c>
      <c r="E104" s="49">
        <f t="shared" si="31"/>
        <v>0</v>
      </c>
      <c r="F104" s="49">
        <f t="shared" si="31"/>
        <v>0</v>
      </c>
      <c r="G104" s="49">
        <f>SUM(G105:G107)</f>
        <v>31</v>
      </c>
      <c r="H104" s="51">
        <f>SUM(H105:H107)</f>
        <v>1</v>
      </c>
      <c r="I104" s="52">
        <f>SUM(I105:I107)</f>
        <v>862</v>
      </c>
    </row>
    <row r="105" spans="1:9" ht="15.75" x14ac:dyDescent="0.25">
      <c r="A105" s="103" t="s">
        <v>38</v>
      </c>
      <c r="B105" s="91">
        <v>790</v>
      </c>
      <c r="C105" s="74">
        <v>789</v>
      </c>
      <c r="D105" s="74">
        <v>788</v>
      </c>
      <c r="E105" s="74">
        <v>0</v>
      </c>
      <c r="F105" s="74">
        <v>0</v>
      </c>
      <c r="G105" s="75">
        <f>SUM(B105-(C105+F105))</f>
        <v>1</v>
      </c>
      <c r="H105" s="74">
        <v>1</v>
      </c>
      <c r="I105" s="99">
        <v>790</v>
      </c>
    </row>
    <row r="106" spans="1:9" ht="15.75" x14ac:dyDescent="0.25">
      <c r="A106" s="103" t="s">
        <v>92</v>
      </c>
      <c r="B106" s="91">
        <v>64</v>
      </c>
      <c r="C106" s="74">
        <v>32</v>
      </c>
      <c r="D106" s="74">
        <v>32</v>
      </c>
      <c r="E106" s="74">
        <v>0</v>
      </c>
      <c r="F106" s="74">
        <v>0</v>
      </c>
      <c r="G106" s="75">
        <f>SUM(B106-(C106+F106))</f>
        <v>32</v>
      </c>
      <c r="H106" s="74">
        <v>0</v>
      </c>
      <c r="I106" s="99">
        <v>64</v>
      </c>
    </row>
    <row r="107" spans="1:9" ht="15.75" x14ac:dyDescent="0.25">
      <c r="A107" s="104" t="s">
        <v>13</v>
      </c>
      <c r="B107" s="91">
        <v>0</v>
      </c>
      <c r="C107" s="74">
        <v>2</v>
      </c>
      <c r="D107" s="74">
        <v>2</v>
      </c>
      <c r="E107" s="74">
        <v>0</v>
      </c>
      <c r="F107" s="74">
        <v>0</v>
      </c>
      <c r="G107" s="75">
        <f>SUM(B107-(C107+F107))</f>
        <v>-2</v>
      </c>
      <c r="H107" s="74">
        <v>0</v>
      </c>
      <c r="I107" s="99">
        <v>8</v>
      </c>
    </row>
    <row r="108" spans="1:9" ht="18.75" x14ac:dyDescent="0.3">
      <c r="A108" s="97" t="s">
        <v>36</v>
      </c>
      <c r="B108" s="92">
        <f t="shared" ref="B108:I108" si="32">SUM(B109:B116)</f>
        <v>370</v>
      </c>
      <c r="C108" s="50">
        <f t="shared" si="32"/>
        <v>364</v>
      </c>
      <c r="D108" s="50">
        <f t="shared" si="32"/>
        <v>364</v>
      </c>
      <c r="E108" s="50">
        <f t="shared" si="32"/>
        <v>0</v>
      </c>
      <c r="F108" s="50">
        <f t="shared" si="32"/>
        <v>0</v>
      </c>
      <c r="G108" s="50">
        <f t="shared" si="32"/>
        <v>6</v>
      </c>
      <c r="H108" s="57">
        <f t="shared" si="32"/>
        <v>0</v>
      </c>
      <c r="I108" s="100">
        <f t="shared" si="32"/>
        <v>488</v>
      </c>
    </row>
    <row r="109" spans="1:9" ht="15.75" x14ac:dyDescent="0.25">
      <c r="A109" s="103" t="s">
        <v>16</v>
      </c>
      <c r="B109" s="91">
        <v>64</v>
      </c>
      <c r="C109" s="74">
        <v>62</v>
      </c>
      <c r="D109" s="74">
        <v>62</v>
      </c>
      <c r="E109" s="74">
        <v>0</v>
      </c>
      <c r="F109" s="74">
        <v>0</v>
      </c>
      <c r="G109" s="75">
        <f t="shared" ref="G109:G116" si="33">SUM(B109-(C109+F109))</f>
        <v>2</v>
      </c>
      <c r="H109" s="74">
        <v>0</v>
      </c>
      <c r="I109" s="99">
        <v>64</v>
      </c>
    </row>
    <row r="110" spans="1:9" ht="15.75" x14ac:dyDescent="0.25">
      <c r="A110" s="103" t="s">
        <v>19</v>
      </c>
      <c r="B110" s="91">
        <v>0</v>
      </c>
      <c r="C110" s="74">
        <v>15</v>
      </c>
      <c r="D110" s="74">
        <v>15</v>
      </c>
      <c r="E110" s="74">
        <v>0</v>
      </c>
      <c r="F110" s="74">
        <v>0</v>
      </c>
      <c r="G110" s="75">
        <f t="shared" si="33"/>
        <v>-15</v>
      </c>
      <c r="H110" s="74">
        <v>0</v>
      </c>
      <c r="I110" s="99">
        <v>0</v>
      </c>
    </row>
    <row r="111" spans="1:9" ht="15.75" x14ac:dyDescent="0.25">
      <c r="A111" s="103" t="s">
        <v>40</v>
      </c>
      <c r="B111" s="91">
        <v>82</v>
      </c>
      <c r="C111" s="74">
        <v>81</v>
      </c>
      <c r="D111" s="74">
        <v>81</v>
      </c>
      <c r="E111" s="74">
        <v>0</v>
      </c>
      <c r="F111" s="74">
        <v>0</v>
      </c>
      <c r="G111" s="75">
        <f t="shared" si="33"/>
        <v>1</v>
      </c>
      <c r="H111" s="74">
        <v>0</v>
      </c>
      <c r="I111" s="99">
        <v>116</v>
      </c>
    </row>
    <row r="112" spans="1:9" ht="15.75" x14ac:dyDescent="0.25">
      <c r="A112" s="103" t="s">
        <v>17</v>
      </c>
      <c r="B112" s="91">
        <v>224</v>
      </c>
      <c r="C112" s="74">
        <v>205</v>
      </c>
      <c r="D112" s="74">
        <v>205</v>
      </c>
      <c r="E112" s="74">
        <v>0</v>
      </c>
      <c r="F112" s="74">
        <v>0</v>
      </c>
      <c r="G112" s="75">
        <f t="shared" si="33"/>
        <v>19</v>
      </c>
      <c r="H112" s="74">
        <v>0</v>
      </c>
      <c r="I112" s="99">
        <v>308</v>
      </c>
    </row>
    <row r="113" spans="1:9" ht="15.75" x14ac:dyDescent="0.25">
      <c r="A113" s="103" t="s">
        <v>58</v>
      </c>
      <c r="B113" s="91">
        <v>0</v>
      </c>
      <c r="C113" s="74">
        <v>0</v>
      </c>
      <c r="D113" s="74">
        <v>0</v>
      </c>
      <c r="E113" s="74">
        <v>0</v>
      </c>
      <c r="F113" s="74">
        <v>0</v>
      </c>
      <c r="G113" s="75">
        <f t="shared" si="33"/>
        <v>0</v>
      </c>
      <c r="H113" s="74">
        <v>0</v>
      </c>
      <c r="I113" s="99">
        <v>0</v>
      </c>
    </row>
    <row r="114" spans="1:9" ht="15.75" x14ac:dyDescent="0.25">
      <c r="A114" s="103" t="s">
        <v>33</v>
      </c>
      <c r="B114" s="91">
        <v>0</v>
      </c>
      <c r="C114" s="74">
        <v>1</v>
      </c>
      <c r="D114" s="74">
        <v>1</v>
      </c>
      <c r="E114" s="74">
        <v>0</v>
      </c>
      <c r="F114" s="74">
        <v>0</v>
      </c>
      <c r="G114" s="75">
        <f t="shared" si="33"/>
        <v>-1</v>
      </c>
      <c r="H114" s="74">
        <v>0</v>
      </c>
      <c r="I114" s="99">
        <v>0</v>
      </c>
    </row>
    <row r="115" spans="1:9" ht="15.75" x14ac:dyDescent="0.25">
      <c r="A115" s="103" t="s">
        <v>48</v>
      </c>
      <c r="B115" s="91">
        <v>0</v>
      </c>
      <c r="C115" s="74">
        <v>0</v>
      </c>
      <c r="D115" s="74">
        <v>0</v>
      </c>
      <c r="E115" s="74">
        <v>0</v>
      </c>
      <c r="F115" s="74">
        <v>0</v>
      </c>
      <c r="G115" s="75">
        <f t="shared" si="33"/>
        <v>0</v>
      </c>
      <c r="H115" s="74">
        <v>0</v>
      </c>
      <c r="I115" s="99">
        <v>0</v>
      </c>
    </row>
    <row r="116" spans="1:9" ht="15.75" x14ac:dyDescent="0.25">
      <c r="A116" s="103" t="s">
        <v>18</v>
      </c>
      <c r="B116" s="91">
        <v>0</v>
      </c>
      <c r="C116" s="74">
        <v>0</v>
      </c>
      <c r="D116" s="74">
        <v>0</v>
      </c>
      <c r="E116" s="74">
        <v>0</v>
      </c>
      <c r="F116" s="74">
        <v>0</v>
      </c>
      <c r="G116" s="75">
        <f t="shared" si="33"/>
        <v>0</v>
      </c>
      <c r="H116" s="74">
        <v>0</v>
      </c>
      <c r="I116" s="99">
        <v>0</v>
      </c>
    </row>
    <row r="117" spans="1:9" ht="18" customHeight="1" x14ac:dyDescent="0.3">
      <c r="A117" s="97" t="s">
        <v>31</v>
      </c>
      <c r="B117" s="92">
        <f t="shared" ref="B117:I117" si="34">SUM(B104,B108)</f>
        <v>1224</v>
      </c>
      <c r="C117" s="50">
        <f t="shared" si="34"/>
        <v>1187</v>
      </c>
      <c r="D117" s="50">
        <f t="shared" si="34"/>
        <v>1186</v>
      </c>
      <c r="E117" s="50">
        <f t="shared" si="34"/>
        <v>0</v>
      </c>
      <c r="F117" s="50">
        <f t="shared" si="34"/>
        <v>0</v>
      </c>
      <c r="G117" s="50">
        <f t="shared" si="34"/>
        <v>37</v>
      </c>
      <c r="H117" s="57">
        <f t="shared" si="34"/>
        <v>1</v>
      </c>
      <c r="I117" s="100">
        <f t="shared" si="34"/>
        <v>1350</v>
      </c>
    </row>
    <row r="118" spans="1:9" ht="23.25" x14ac:dyDescent="0.2">
      <c r="A118" s="102" t="s">
        <v>29</v>
      </c>
      <c r="B118" s="14"/>
      <c r="C118" s="14"/>
      <c r="D118" s="14"/>
      <c r="E118" s="14"/>
      <c r="F118" s="14"/>
      <c r="G118" s="14"/>
      <c r="H118" s="15"/>
      <c r="I118" s="29"/>
    </row>
    <row r="119" spans="1:9" ht="18.75" x14ac:dyDescent="0.3">
      <c r="A119" s="97" t="s">
        <v>37</v>
      </c>
      <c r="B119" s="90">
        <f>SUM(B120:B121)</f>
        <v>1132</v>
      </c>
      <c r="C119" s="49">
        <f>SUM(C120:C121)</f>
        <v>1212</v>
      </c>
      <c r="D119" s="49">
        <f t="shared" ref="D119:H119" si="35">SUM(D120:D121)</f>
        <v>1209</v>
      </c>
      <c r="E119" s="49">
        <f t="shared" si="35"/>
        <v>0</v>
      </c>
      <c r="F119" s="49">
        <f t="shared" si="35"/>
        <v>0</v>
      </c>
      <c r="G119" s="49">
        <f t="shared" si="35"/>
        <v>-80</v>
      </c>
      <c r="H119" s="49">
        <f t="shared" si="35"/>
        <v>4</v>
      </c>
      <c r="I119" s="52">
        <f>SUM(I120:I121)</f>
        <v>1140</v>
      </c>
    </row>
    <row r="120" spans="1:9" ht="15.75" x14ac:dyDescent="0.25">
      <c r="A120" s="98" t="s">
        <v>38</v>
      </c>
      <c r="B120" s="91">
        <v>1132</v>
      </c>
      <c r="C120" s="74">
        <v>1211</v>
      </c>
      <c r="D120" s="74">
        <v>1208</v>
      </c>
      <c r="E120" s="74">
        <v>0</v>
      </c>
      <c r="F120" s="74">
        <v>0</v>
      </c>
      <c r="G120" s="75">
        <f>SUM(B120-(C120+F120))</f>
        <v>-79</v>
      </c>
      <c r="H120" s="76">
        <v>4</v>
      </c>
      <c r="I120" s="99">
        <v>1132</v>
      </c>
    </row>
    <row r="121" spans="1:9" ht="15.75" x14ac:dyDescent="0.25">
      <c r="A121" s="104" t="s">
        <v>13</v>
      </c>
      <c r="B121" s="91">
        <v>0</v>
      </c>
      <c r="C121" s="74">
        <v>1</v>
      </c>
      <c r="D121" s="74">
        <v>1</v>
      </c>
      <c r="E121" s="74">
        <v>0</v>
      </c>
      <c r="F121" s="74">
        <v>0</v>
      </c>
      <c r="G121" s="75">
        <f>SUM(B121-(C121+F121))</f>
        <v>-1</v>
      </c>
      <c r="H121" s="76">
        <v>0</v>
      </c>
      <c r="I121" s="99">
        <v>8</v>
      </c>
    </row>
    <row r="122" spans="1:9" ht="18.75" x14ac:dyDescent="0.3">
      <c r="A122" s="97" t="s">
        <v>36</v>
      </c>
      <c r="B122" s="92">
        <f t="shared" ref="B122:I122" si="36">SUM(B123:B130)</f>
        <v>182</v>
      </c>
      <c r="C122" s="50">
        <f t="shared" si="36"/>
        <v>201</v>
      </c>
      <c r="D122" s="50">
        <f t="shared" si="36"/>
        <v>201</v>
      </c>
      <c r="E122" s="50">
        <f t="shared" si="36"/>
        <v>0</v>
      </c>
      <c r="F122" s="50">
        <f t="shared" si="36"/>
        <v>0</v>
      </c>
      <c r="G122" s="50">
        <f t="shared" si="36"/>
        <v>-19</v>
      </c>
      <c r="H122" s="50">
        <f t="shared" si="36"/>
        <v>0</v>
      </c>
      <c r="I122" s="100">
        <f t="shared" si="36"/>
        <v>236</v>
      </c>
    </row>
    <row r="123" spans="1:9" ht="15.75" x14ac:dyDescent="0.25">
      <c r="A123" s="98" t="s">
        <v>16</v>
      </c>
      <c r="B123" s="91">
        <v>52</v>
      </c>
      <c r="C123" s="74">
        <v>52</v>
      </c>
      <c r="D123" s="74">
        <v>52</v>
      </c>
      <c r="E123" s="74">
        <v>0</v>
      </c>
      <c r="F123" s="74">
        <v>0</v>
      </c>
      <c r="G123" s="75">
        <f>SUM(B123-(C123+F123))</f>
        <v>0</v>
      </c>
      <c r="H123" s="76">
        <v>0</v>
      </c>
      <c r="I123" s="99">
        <v>52</v>
      </c>
    </row>
    <row r="124" spans="1:9" ht="15.75" x14ac:dyDescent="0.25">
      <c r="A124" s="98" t="s">
        <v>13</v>
      </c>
      <c r="B124" s="91">
        <v>0</v>
      </c>
      <c r="C124" s="74">
        <v>0</v>
      </c>
      <c r="D124" s="74">
        <v>0</v>
      </c>
      <c r="E124" s="74">
        <v>0</v>
      </c>
      <c r="F124" s="74">
        <v>0</v>
      </c>
      <c r="G124" s="75">
        <f t="shared" ref="G124:G130" si="37">SUM(B124-(C124+F124))</f>
        <v>0</v>
      </c>
      <c r="H124" s="76">
        <v>0</v>
      </c>
      <c r="I124" s="99">
        <v>2</v>
      </c>
    </row>
    <row r="125" spans="1:9" ht="15.75" x14ac:dyDescent="0.25">
      <c r="A125" s="98" t="s">
        <v>19</v>
      </c>
      <c r="B125" s="91">
        <v>0</v>
      </c>
      <c r="C125" s="74">
        <v>33</v>
      </c>
      <c r="D125" s="74">
        <v>33</v>
      </c>
      <c r="E125" s="74">
        <v>0</v>
      </c>
      <c r="F125" s="74">
        <v>0</v>
      </c>
      <c r="G125" s="75">
        <f t="shared" si="37"/>
        <v>-33</v>
      </c>
      <c r="H125" s="76">
        <v>0</v>
      </c>
      <c r="I125" s="99">
        <v>52</v>
      </c>
    </row>
    <row r="126" spans="1:9" ht="15.75" x14ac:dyDescent="0.25">
      <c r="A126" s="98" t="s">
        <v>17</v>
      </c>
      <c r="B126" s="91">
        <v>26</v>
      </c>
      <c r="C126" s="74">
        <v>23</v>
      </c>
      <c r="D126" s="74">
        <v>23</v>
      </c>
      <c r="E126" s="74">
        <v>0</v>
      </c>
      <c r="F126" s="74">
        <v>0</v>
      </c>
      <c r="G126" s="75">
        <f t="shared" si="37"/>
        <v>3</v>
      </c>
      <c r="H126" s="76">
        <v>0</v>
      </c>
      <c r="I126" s="99">
        <v>26</v>
      </c>
    </row>
    <row r="127" spans="1:9" ht="15.75" x14ac:dyDescent="0.25">
      <c r="A127" s="98" t="s">
        <v>57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7"/>
        <v>0</v>
      </c>
      <c r="H127" s="76">
        <v>0</v>
      </c>
      <c r="I127" s="99">
        <v>0</v>
      </c>
    </row>
    <row r="128" spans="1:9" ht="15.75" x14ac:dyDescent="0.25">
      <c r="A128" s="98" t="s">
        <v>33</v>
      </c>
      <c r="B128" s="91">
        <v>0</v>
      </c>
      <c r="C128" s="74">
        <v>3</v>
      </c>
      <c r="D128" s="74">
        <v>3</v>
      </c>
      <c r="E128" s="74">
        <v>0</v>
      </c>
      <c r="F128" s="74">
        <v>0</v>
      </c>
      <c r="G128" s="75">
        <f t="shared" si="37"/>
        <v>-3</v>
      </c>
      <c r="H128" s="76">
        <v>0</v>
      </c>
      <c r="I128" s="99">
        <v>0</v>
      </c>
    </row>
    <row r="129" spans="1:9" ht="15.75" x14ac:dyDescent="0.25">
      <c r="A129" s="98" t="s">
        <v>53</v>
      </c>
      <c r="B129" s="91">
        <v>0</v>
      </c>
      <c r="C129" s="74">
        <v>0</v>
      </c>
      <c r="D129" s="74">
        <v>0</v>
      </c>
      <c r="E129" s="74">
        <v>0</v>
      </c>
      <c r="F129" s="74">
        <v>0</v>
      </c>
      <c r="G129" s="75">
        <f t="shared" si="37"/>
        <v>0</v>
      </c>
      <c r="H129" s="76">
        <v>0</v>
      </c>
      <c r="I129" s="99">
        <v>0</v>
      </c>
    </row>
    <row r="130" spans="1:9" ht="15.75" x14ac:dyDescent="0.25">
      <c r="A130" s="98" t="s">
        <v>18</v>
      </c>
      <c r="B130" s="91">
        <v>104</v>
      </c>
      <c r="C130" s="74">
        <v>90</v>
      </c>
      <c r="D130" s="74">
        <v>90</v>
      </c>
      <c r="E130" s="74">
        <v>0</v>
      </c>
      <c r="F130" s="74">
        <v>0</v>
      </c>
      <c r="G130" s="75">
        <f t="shared" si="37"/>
        <v>14</v>
      </c>
      <c r="H130" s="76">
        <v>0</v>
      </c>
      <c r="I130" s="99">
        <v>104</v>
      </c>
    </row>
    <row r="131" spans="1:9" ht="18.75" x14ac:dyDescent="0.3">
      <c r="A131" s="97" t="s">
        <v>15</v>
      </c>
      <c r="B131" s="92">
        <f t="shared" ref="B131:I131" si="38">SUM(B119,B122)</f>
        <v>1314</v>
      </c>
      <c r="C131" s="50">
        <f t="shared" si="38"/>
        <v>1413</v>
      </c>
      <c r="D131" s="50">
        <f t="shared" si="38"/>
        <v>1410</v>
      </c>
      <c r="E131" s="50">
        <f t="shared" si="38"/>
        <v>0</v>
      </c>
      <c r="F131" s="50">
        <f t="shared" si="38"/>
        <v>0</v>
      </c>
      <c r="G131" s="50">
        <f t="shared" si="38"/>
        <v>-99</v>
      </c>
      <c r="H131" s="50">
        <f t="shared" si="38"/>
        <v>4</v>
      </c>
      <c r="I131" s="100">
        <f t="shared" si="38"/>
        <v>1376</v>
      </c>
    </row>
    <row r="132" spans="1:9" ht="23.25" x14ac:dyDescent="0.25">
      <c r="A132" s="102" t="s">
        <v>7</v>
      </c>
      <c r="B132" s="16"/>
      <c r="C132" s="16"/>
      <c r="D132" s="16"/>
      <c r="E132" s="16"/>
      <c r="F132" s="16"/>
      <c r="G132" s="16"/>
      <c r="H132" s="17"/>
      <c r="I132" s="28"/>
    </row>
    <row r="133" spans="1:9" ht="18.75" x14ac:dyDescent="0.3">
      <c r="A133" s="97" t="s">
        <v>37</v>
      </c>
      <c r="B133" s="90">
        <f t="shared" ref="B133:I133" si="39">SUM(B134:B136)</f>
        <v>1678</v>
      </c>
      <c r="C133" s="49">
        <f t="shared" si="39"/>
        <v>1706</v>
      </c>
      <c r="D133" s="49">
        <f t="shared" si="39"/>
        <v>1693</v>
      </c>
      <c r="E133" s="49">
        <f t="shared" si="39"/>
        <v>0</v>
      </c>
      <c r="F133" s="49">
        <f t="shared" si="39"/>
        <v>3</v>
      </c>
      <c r="G133" s="49">
        <f t="shared" si="39"/>
        <v>-31</v>
      </c>
      <c r="H133" s="49">
        <f t="shared" si="39"/>
        <v>5</v>
      </c>
      <c r="I133" s="52">
        <f t="shared" si="39"/>
        <v>1689</v>
      </c>
    </row>
    <row r="134" spans="1:9" ht="15.75" x14ac:dyDescent="0.25">
      <c r="A134" s="98" t="s">
        <v>38</v>
      </c>
      <c r="B134" s="91">
        <v>1454</v>
      </c>
      <c r="C134" s="74">
        <v>1509</v>
      </c>
      <c r="D134" s="74">
        <v>1498</v>
      </c>
      <c r="E134" s="74">
        <v>0</v>
      </c>
      <c r="F134" s="74">
        <v>0</v>
      </c>
      <c r="G134" s="75">
        <f>SUM(B134-(C134+F134))</f>
        <v>-55</v>
      </c>
      <c r="H134" s="76">
        <v>3</v>
      </c>
      <c r="I134" s="99">
        <v>1454</v>
      </c>
    </row>
    <row r="135" spans="1:9" ht="15.75" x14ac:dyDescent="0.25">
      <c r="A135" s="104" t="s">
        <v>13</v>
      </c>
      <c r="B135" s="91">
        <v>0</v>
      </c>
      <c r="C135" s="74">
        <v>0</v>
      </c>
      <c r="D135" s="74">
        <v>8</v>
      </c>
      <c r="E135" s="74">
        <v>0</v>
      </c>
      <c r="F135" s="74">
        <v>0</v>
      </c>
      <c r="G135" s="75">
        <f>SUM(B135-(C135+F135))</f>
        <v>0</v>
      </c>
      <c r="H135" s="76">
        <v>0</v>
      </c>
      <c r="I135" s="99">
        <v>11</v>
      </c>
    </row>
    <row r="136" spans="1:9" ht="15.75" x14ac:dyDescent="0.25">
      <c r="A136" s="98" t="s">
        <v>26</v>
      </c>
      <c r="B136" s="91">
        <v>224</v>
      </c>
      <c r="C136" s="74">
        <v>197</v>
      </c>
      <c r="D136" s="74">
        <v>187</v>
      </c>
      <c r="E136" s="74">
        <v>0</v>
      </c>
      <c r="F136" s="74">
        <v>3</v>
      </c>
      <c r="G136" s="75">
        <f>SUM(B136-(C136+F136))</f>
        <v>24</v>
      </c>
      <c r="H136" s="76">
        <v>2</v>
      </c>
      <c r="I136" s="99">
        <v>224</v>
      </c>
    </row>
    <row r="137" spans="1:9" ht="18.75" x14ac:dyDescent="0.3">
      <c r="A137" s="97" t="s">
        <v>36</v>
      </c>
      <c r="B137" s="92">
        <f t="shared" ref="B137:I137" si="40">SUM(B138:B145)</f>
        <v>130</v>
      </c>
      <c r="C137" s="50">
        <f t="shared" si="40"/>
        <v>198</v>
      </c>
      <c r="D137" s="50">
        <f t="shared" si="40"/>
        <v>198</v>
      </c>
      <c r="E137" s="50">
        <f t="shared" si="40"/>
        <v>1</v>
      </c>
      <c r="F137" s="50">
        <f t="shared" si="40"/>
        <v>0</v>
      </c>
      <c r="G137" s="50">
        <f t="shared" si="40"/>
        <v>-68</v>
      </c>
      <c r="H137" s="50">
        <f t="shared" si="40"/>
        <v>0</v>
      </c>
      <c r="I137" s="100">
        <f t="shared" si="40"/>
        <v>206</v>
      </c>
    </row>
    <row r="138" spans="1:9" ht="15.75" x14ac:dyDescent="0.25">
      <c r="A138" s="98" t="s">
        <v>16</v>
      </c>
      <c r="B138" s="91">
        <v>26</v>
      </c>
      <c r="C138" s="74">
        <v>22</v>
      </c>
      <c r="D138" s="74">
        <v>22</v>
      </c>
      <c r="E138" s="74">
        <v>0</v>
      </c>
      <c r="F138" s="74">
        <v>0</v>
      </c>
      <c r="G138" s="75">
        <f t="shared" ref="G138:G145" si="41">SUM(B138-(C138+F138))</f>
        <v>4</v>
      </c>
      <c r="H138" s="76">
        <v>0</v>
      </c>
      <c r="I138" s="99">
        <v>24</v>
      </c>
    </row>
    <row r="139" spans="1:9" ht="15.75" x14ac:dyDescent="0.25">
      <c r="A139" s="98" t="s">
        <v>19</v>
      </c>
      <c r="B139" s="91">
        <v>0</v>
      </c>
      <c r="C139" s="74">
        <v>25</v>
      </c>
      <c r="D139" s="74">
        <v>25</v>
      </c>
      <c r="E139" s="74">
        <v>0</v>
      </c>
      <c r="F139" s="74">
        <v>0</v>
      </c>
      <c r="G139" s="75">
        <f t="shared" si="41"/>
        <v>-25</v>
      </c>
      <c r="H139" s="76">
        <v>0</v>
      </c>
      <c r="I139" s="99">
        <v>12</v>
      </c>
    </row>
    <row r="140" spans="1:9" ht="15.75" x14ac:dyDescent="0.25">
      <c r="A140" s="98" t="s">
        <v>17</v>
      </c>
      <c r="B140" s="91">
        <v>52</v>
      </c>
      <c r="C140" s="74">
        <v>51</v>
      </c>
      <c r="D140" s="74">
        <v>51</v>
      </c>
      <c r="E140" s="74">
        <v>0</v>
      </c>
      <c r="F140" s="74">
        <v>0</v>
      </c>
      <c r="G140" s="75">
        <f t="shared" si="41"/>
        <v>1</v>
      </c>
      <c r="H140" s="76">
        <v>0</v>
      </c>
      <c r="I140" s="99">
        <v>52</v>
      </c>
    </row>
    <row r="141" spans="1:9" ht="15.75" x14ac:dyDescent="0.25">
      <c r="A141" s="98" t="s">
        <v>57</v>
      </c>
      <c r="B141" s="91">
        <v>0</v>
      </c>
      <c r="C141" s="74">
        <v>0</v>
      </c>
      <c r="D141" s="74">
        <v>0</v>
      </c>
      <c r="E141" s="74">
        <v>0</v>
      </c>
      <c r="F141" s="74">
        <v>0</v>
      </c>
      <c r="G141" s="75">
        <f t="shared" ref="G141" si="42">SUM(B141-(C141+F141))</f>
        <v>0</v>
      </c>
      <c r="H141" s="76">
        <v>0</v>
      </c>
      <c r="I141" s="99">
        <v>12</v>
      </c>
    </row>
    <row r="142" spans="1:9" ht="15.75" x14ac:dyDescent="0.25">
      <c r="A142" s="98" t="s">
        <v>26</v>
      </c>
      <c r="B142" s="91">
        <v>0</v>
      </c>
      <c r="C142" s="74">
        <v>22</v>
      </c>
      <c r="D142" s="74">
        <v>22</v>
      </c>
      <c r="E142" s="74">
        <v>0</v>
      </c>
      <c r="F142" s="74">
        <v>0</v>
      </c>
      <c r="G142" s="75">
        <f t="shared" si="41"/>
        <v>-22</v>
      </c>
      <c r="H142" s="76">
        <v>0</v>
      </c>
      <c r="I142" s="99">
        <v>26</v>
      </c>
    </row>
    <row r="143" spans="1:9" ht="15.75" x14ac:dyDescent="0.25">
      <c r="A143" s="98" t="s">
        <v>49</v>
      </c>
      <c r="B143" s="91">
        <v>0</v>
      </c>
      <c r="C143" s="74">
        <v>25</v>
      </c>
      <c r="D143" s="74">
        <v>25</v>
      </c>
      <c r="E143" s="74">
        <v>0</v>
      </c>
      <c r="F143" s="74">
        <v>0</v>
      </c>
      <c r="G143" s="75">
        <f t="shared" si="41"/>
        <v>-25</v>
      </c>
      <c r="H143" s="76">
        <v>0</v>
      </c>
      <c r="I143" s="99">
        <v>26</v>
      </c>
    </row>
    <row r="144" spans="1:9" ht="15.75" x14ac:dyDescent="0.25">
      <c r="A144" s="98" t="s">
        <v>53</v>
      </c>
      <c r="B144" s="91">
        <v>0</v>
      </c>
      <c r="C144" s="74">
        <v>1</v>
      </c>
      <c r="D144" s="74">
        <v>1</v>
      </c>
      <c r="E144" s="74">
        <v>1</v>
      </c>
      <c r="F144" s="74">
        <v>0</v>
      </c>
      <c r="G144" s="75">
        <f t="shared" si="41"/>
        <v>-1</v>
      </c>
      <c r="H144" s="76">
        <v>0</v>
      </c>
      <c r="I144" s="99">
        <v>2</v>
      </c>
    </row>
    <row r="145" spans="1:9" ht="15.75" x14ac:dyDescent="0.25">
      <c r="A145" s="98" t="s">
        <v>18</v>
      </c>
      <c r="B145" s="91">
        <v>52</v>
      </c>
      <c r="C145" s="74">
        <v>52</v>
      </c>
      <c r="D145" s="74">
        <v>52</v>
      </c>
      <c r="E145" s="74">
        <v>0</v>
      </c>
      <c r="F145" s="74">
        <v>0</v>
      </c>
      <c r="G145" s="75">
        <f t="shared" si="41"/>
        <v>0</v>
      </c>
      <c r="H145" s="76">
        <v>0</v>
      </c>
      <c r="I145" s="99">
        <v>52</v>
      </c>
    </row>
    <row r="146" spans="1:9" ht="18.75" x14ac:dyDescent="0.3">
      <c r="A146" s="101" t="s">
        <v>9</v>
      </c>
      <c r="B146" s="92">
        <f t="shared" ref="B146:I146" si="43">SUM(B133,B137)</f>
        <v>1808</v>
      </c>
      <c r="C146" s="50">
        <f t="shared" si="43"/>
        <v>1904</v>
      </c>
      <c r="D146" s="50">
        <f t="shared" si="43"/>
        <v>1891</v>
      </c>
      <c r="E146" s="50">
        <f t="shared" si="43"/>
        <v>1</v>
      </c>
      <c r="F146" s="50">
        <f t="shared" si="43"/>
        <v>3</v>
      </c>
      <c r="G146" s="50">
        <f t="shared" si="43"/>
        <v>-99</v>
      </c>
      <c r="H146" s="50">
        <f t="shared" si="43"/>
        <v>5</v>
      </c>
      <c r="I146" s="100">
        <f t="shared" si="43"/>
        <v>1895</v>
      </c>
    </row>
    <row r="147" spans="1:9" s="4" customFormat="1" ht="18" customHeight="1" x14ac:dyDescent="0.3">
      <c r="A147" s="105" t="s">
        <v>84</v>
      </c>
      <c r="B147" s="70">
        <f>SUM(B91,B104,B119,B133)</f>
        <v>5008</v>
      </c>
      <c r="C147" s="70">
        <f t="shared" ref="C147:I147" si="44">SUM(C91,C104,C119,C133)</f>
        <v>5034</v>
      </c>
      <c r="D147" s="70">
        <f t="shared" si="44"/>
        <v>5017</v>
      </c>
      <c r="E147" s="70">
        <f t="shared" si="44"/>
        <v>0</v>
      </c>
      <c r="F147" s="70">
        <f t="shared" si="44"/>
        <v>3</v>
      </c>
      <c r="G147" s="70">
        <f t="shared" si="44"/>
        <v>-29</v>
      </c>
      <c r="H147" s="70">
        <f t="shared" si="44"/>
        <v>11</v>
      </c>
      <c r="I147" s="70">
        <f t="shared" si="44"/>
        <v>5045</v>
      </c>
    </row>
    <row r="148" spans="1:9" s="4" customFormat="1" ht="18" customHeight="1" x14ac:dyDescent="0.3">
      <c r="A148" s="105" t="s">
        <v>82</v>
      </c>
      <c r="B148" s="70">
        <f>SUM(B94,B108,B122,B137)</f>
        <v>812</v>
      </c>
      <c r="C148" s="70">
        <f t="shared" ref="C148:I148" si="45">SUM(C94,C108,C122,C137)</f>
        <v>947</v>
      </c>
      <c r="D148" s="70">
        <f t="shared" si="45"/>
        <v>947</v>
      </c>
      <c r="E148" s="70">
        <f t="shared" si="45"/>
        <v>142</v>
      </c>
      <c r="F148" s="70">
        <f t="shared" si="45"/>
        <v>0</v>
      </c>
      <c r="G148" s="70">
        <f t="shared" si="45"/>
        <v>-135</v>
      </c>
      <c r="H148" s="70">
        <f t="shared" si="45"/>
        <v>0</v>
      </c>
      <c r="I148" s="70">
        <f t="shared" si="45"/>
        <v>1139</v>
      </c>
    </row>
    <row r="149" spans="1:9" s="4" customFormat="1" ht="25.15" customHeight="1" x14ac:dyDescent="0.25">
      <c r="A149" s="72" t="s">
        <v>2</v>
      </c>
      <c r="B149" s="71">
        <f>SUM(B102,B117,B131,B146)</f>
        <v>5820</v>
      </c>
      <c r="C149" s="71">
        <f t="shared" ref="C149:I149" si="46">SUM(C102,C117,C131,C146)</f>
        <v>5981</v>
      </c>
      <c r="D149" s="71">
        <f t="shared" si="46"/>
        <v>5964</v>
      </c>
      <c r="E149" s="71">
        <f t="shared" si="46"/>
        <v>142</v>
      </c>
      <c r="F149" s="71">
        <f t="shared" si="46"/>
        <v>3</v>
      </c>
      <c r="G149" s="71">
        <f t="shared" si="46"/>
        <v>-164</v>
      </c>
      <c r="H149" s="71">
        <f t="shared" si="46"/>
        <v>11</v>
      </c>
      <c r="I149" s="71">
        <f t="shared" si="46"/>
        <v>6184</v>
      </c>
    </row>
    <row r="150" spans="1:9" s="4" customFormat="1" ht="25.15" customHeight="1" x14ac:dyDescent="0.25">
      <c r="A150" s="114" t="s">
        <v>86</v>
      </c>
      <c r="B150" s="96">
        <f t="shared" ref="B150:I152" si="47">SUM(B83,B147)</f>
        <v>11128</v>
      </c>
      <c r="C150" s="96">
        <f t="shared" si="47"/>
        <v>11316</v>
      </c>
      <c r="D150" s="96">
        <f t="shared" si="47"/>
        <v>11147</v>
      </c>
      <c r="E150" s="96">
        <f t="shared" si="47"/>
        <v>0</v>
      </c>
      <c r="F150" s="96">
        <f t="shared" si="47"/>
        <v>5</v>
      </c>
      <c r="G150" s="96">
        <f t="shared" si="47"/>
        <v>-193</v>
      </c>
      <c r="H150" s="96">
        <f t="shared" si="47"/>
        <v>19</v>
      </c>
      <c r="I150" s="96">
        <f t="shared" si="47"/>
        <v>11404</v>
      </c>
    </row>
    <row r="151" spans="1:9" s="4" customFormat="1" ht="25.15" customHeight="1" x14ac:dyDescent="0.25">
      <c r="A151" s="114" t="s">
        <v>85</v>
      </c>
      <c r="B151" s="96">
        <f t="shared" si="47"/>
        <v>3011</v>
      </c>
      <c r="C151" s="96">
        <f t="shared" si="47"/>
        <v>2887</v>
      </c>
      <c r="D151" s="96">
        <f t="shared" si="47"/>
        <v>3004</v>
      </c>
      <c r="E151" s="96">
        <f t="shared" si="47"/>
        <v>142</v>
      </c>
      <c r="F151" s="96">
        <f t="shared" si="47"/>
        <v>30</v>
      </c>
      <c r="G151" s="96">
        <f t="shared" si="47"/>
        <v>94</v>
      </c>
      <c r="H151" s="96">
        <f t="shared" si="47"/>
        <v>6</v>
      </c>
      <c r="I151" s="96">
        <f t="shared" si="47"/>
        <v>3823</v>
      </c>
    </row>
    <row r="152" spans="1:9" s="4" customFormat="1" ht="25.15" customHeight="1" x14ac:dyDescent="0.25">
      <c r="A152" s="109" t="s">
        <v>11</v>
      </c>
      <c r="B152" s="44">
        <f t="shared" si="47"/>
        <v>14139</v>
      </c>
      <c r="C152" s="44">
        <f t="shared" si="47"/>
        <v>14203</v>
      </c>
      <c r="D152" s="44">
        <f t="shared" si="47"/>
        <v>14151</v>
      </c>
      <c r="E152" s="44">
        <f t="shared" si="47"/>
        <v>142</v>
      </c>
      <c r="F152" s="44">
        <f t="shared" si="47"/>
        <v>35</v>
      </c>
      <c r="G152" s="44">
        <f t="shared" si="47"/>
        <v>-99</v>
      </c>
      <c r="H152" s="44">
        <f t="shared" si="47"/>
        <v>25</v>
      </c>
      <c r="I152" s="110">
        <f t="shared" si="47"/>
        <v>15227</v>
      </c>
    </row>
    <row r="153" spans="1:9" s="4" customFormat="1" ht="15.6" customHeight="1" x14ac:dyDescent="0.25">
      <c r="A153" s="41"/>
      <c r="B153" s="42"/>
      <c r="C153" s="42"/>
      <c r="D153" s="42"/>
      <c r="E153" s="42"/>
      <c r="F153" s="42"/>
      <c r="G153" s="42"/>
      <c r="H153" s="42"/>
      <c r="I153" s="43"/>
    </row>
    <row r="154" spans="1:9" s="7" customFormat="1" ht="25.15" customHeight="1" x14ac:dyDescent="0.2">
      <c r="A154" s="27" t="s">
        <v>3</v>
      </c>
      <c r="B154" s="11"/>
      <c r="C154" s="11"/>
      <c r="D154" s="11"/>
      <c r="E154" s="11"/>
      <c r="F154" s="11"/>
      <c r="G154" s="11"/>
      <c r="H154" s="10"/>
      <c r="I154" s="33"/>
    </row>
    <row r="155" spans="1:9" s="8" customFormat="1" ht="15.6" customHeight="1" x14ac:dyDescent="0.25">
      <c r="A155" s="63" t="s">
        <v>55</v>
      </c>
      <c r="B155" s="21">
        <v>155</v>
      </c>
      <c r="C155" s="21">
        <v>132</v>
      </c>
      <c r="D155" s="21">
        <v>132</v>
      </c>
      <c r="E155" s="21">
        <v>0</v>
      </c>
      <c r="F155" s="21">
        <v>0</v>
      </c>
      <c r="G155" s="21">
        <f>SUM(B155-(C155+F155))</f>
        <v>23</v>
      </c>
      <c r="H155" s="21">
        <v>0</v>
      </c>
      <c r="I155" s="34">
        <v>200</v>
      </c>
    </row>
    <row r="156" spans="1:9" s="6" customFormat="1" ht="25.15" customHeight="1" thickBot="1" x14ac:dyDescent="0.25">
      <c r="A156" s="111" t="s">
        <v>56</v>
      </c>
      <c r="B156" s="112">
        <f t="shared" ref="B156:I156" si="48">SUM(B85,B149,B155)</f>
        <v>14294</v>
      </c>
      <c r="C156" s="112">
        <f t="shared" si="48"/>
        <v>14335</v>
      </c>
      <c r="D156" s="112">
        <f t="shared" si="48"/>
        <v>14283</v>
      </c>
      <c r="E156" s="112">
        <f t="shared" si="48"/>
        <v>142</v>
      </c>
      <c r="F156" s="112">
        <f t="shared" si="48"/>
        <v>35</v>
      </c>
      <c r="G156" s="112">
        <f t="shared" si="48"/>
        <v>-76</v>
      </c>
      <c r="H156" s="112">
        <f t="shared" si="48"/>
        <v>25</v>
      </c>
      <c r="I156" s="113">
        <f t="shared" si="48"/>
        <v>15427</v>
      </c>
    </row>
    <row r="157" spans="1:9" s="9" customFormat="1" ht="15.6" customHeight="1" x14ac:dyDescent="0.2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s="47" customFormat="1" ht="15.6" customHeight="1" x14ac:dyDescent="0.2">
      <c r="A159" s="61"/>
      <c r="B159" s="48"/>
      <c r="C159" s="48"/>
      <c r="D159" s="48"/>
      <c r="E159" s="46"/>
      <c r="F159" s="46"/>
      <c r="G159" s="46"/>
      <c r="H159" s="46"/>
      <c r="I159" s="46"/>
    </row>
    <row r="160" spans="1:9" ht="15.6" customHeight="1" x14ac:dyDescent="0.2">
      <c r="A160" s="45"/>
      <c r="B160" s="45"/>
      <c r="C160" s="45"/>
      <c r="D160" s="45"/>
      <c r="E160" s="45"/>
      <c r="F160" s="45"/>
      <c r="G160" s="45"/>
      <c r="H160" s="45"/>
      <c r="I160" s="45"/>
    </row>
    <row r="161" spans="1:2" ht="15" hidden="1" x14ac:dyDescent="0.25">
      <c r="A161" s="69" t="s">
        <v>80</v>
      </c>
      <c r="B161" s="68" t="s">
        <v>72</v>
      </c>
    </row>
    <row r="162" spans="1:2" ht="15" hidden="1" x14ac:dyDescent="0.25">
      <c r="A162" s="66" t="s">
        <v>73</v>
      </c>
      <c r="B162" s="66">
        <f>G26+G32</f>
        <v>172</v>
      </c>
    </row>
    <row r="163" spans="1:2" hidden="1" x14ac:dyDescent="0.2">
      <c r="A163" s="67" t="s">
        <v>75</v>
      </c>
      <c r="B163" s="67">
        <f>G40</f>
        <v>86</v>
      </c>
    </row>
    <row r="164" spans="1:2" hidden="1" x14ac:dyDescent="0.2">
      <c r="A164" s="67" t="s">
        <v>70</v>
      </c>
      <c r="B164" s="67">
        <f>G26+G32-G40</f>
        <v>86</v>
      </c>
    </row>
    <row r="165" spans="1:2" hidden="1" x14ac:dyDescent="0.2"/>
    <row r="166" spans="1:2" hidden="1" x14ac:dyDescent="0.2"/>
    <row r="167" spans="1:2" ht="15" hidden="1" x14ac:dyDescent="0.25">
      <c r="A167" s="66" t="s">
        <v>74</v>
      </c>
      <c r="B167" s="66">
        <f>G133+G137</f>
        <v>-99</v>
      </c>
    </row>
    <row r="168" spans="1:2" hidden="1" x14ac:dyDescent="0.2">
      <c r="A168" s="67" t="s">
        <v>76</v>
      </c>
      <c r="B168" s="67">
        <f>G136</f>
        <v>24</v>
      </c>
    </row>
    <row r="169" spans="1:2" hidden="1" x14ac:dyDescent="0.2">
      <c r="A169" s="67" t="s">
        <v>75</v>
      </c>
      <c r="B169" s="67">
        <f>G142</f>
        <v>-22</v>
      </c>
    </row>
    <row r="170" spans="1:2" hidden="1" x14ac:dyDescent="0.2">
      <c r="A170" s="67" t="s">
        <v>71</v>
      </c>
      <c r="B170" s="67">
        <f>G133+G137-G136-G142</f>
        <v>-101</v>
      </c>
    </row>
    <row r="171" spans="1:2" hidden="1" x14ac:dyDescent="0.2"/>
    <row r="172" spans="1:2" hidden="1" x14ac:dyDescent="0.2">
      <c r="A172" s="65" t="s">
        <v>79</v>
      </c>
    </row>
    <row r="173" spans="1:2" ht="15" hidden="1" x14ac:dyDescent="0.25">
      <c r="A173" s="66" t="s">
        <v>77</v>
      </c>
      <c r="B173" s="66">
        <f>G133+G137</f>
        <v>-99</v>
      </c>
    </row>
    <row r="174" spans="1:2" hidden="1" x14ac:dyDescent="0.2">
      <c r="A174" s="67" t="s">
        <v>78</v>
      </c>
      <c r="B174" s="67">
        <f>G136+G142</f>
        <v>2</v>
      </c>
    </row>
    <row r="175" spans="1:2" hidden="1" x14ac:dyDescent="0.2">
      <c r="A175" s="67" t="s">
        <v>71</v>
      </c>
      <c r="B175" s="67">
        <f>G133+G137-G136-G142</f>
        <v>-101</v>
      </c>
    </row>
    <row r="176" spans="1:2" hidden="1" x14ac:dyDescent="0.2"/>
    <row r="177" spans="1:2" hidden="1" x14ac:dyDescent="0.2"/>
    <row r="178" spans="1:2" ht="15" hidden="1" x14ac:dyDescent="0.25">
      <c r="A178" s="66" t="s">
        <v>89</v>
      </c>
      <c r="B178" s="66"/>
    </row>
    <row r="179" spans="1:2" ht="15" hidden="1" x14ac:dyDescent="0.25">
      <c r="A179" s="66" t="s">
        <v>90</v>
      </c>
      <c r="B179" s="66">
        <v>184</v>
      </c>
    </row>
    <row r="180" spans="1:2" ht="15" hidden="1" x14ac:dyDescent="0.25">
      <c r="A180" s="66" t="s">
        <v>91</v>
      </c>
      <c r="B180" s="66">
        <v>94</v>
      </c>
    </row>
    <row r="181" spans="1:2" ht="15" hidden="1" x14ac:dyDescent="0.25">
      <c r="A181" s="66" t="s">
        <v>7</v>
      </c>
      <c r="B181" s="66">
        <v>100</v>
      </c>
    </row>
    <row r="202" spans="8:9" x14ac:dyDescent="0.2">
      <c r="H202" s="1"/>
      <c r="I202" s="1"/>
    </row>
    <row r="203" spans="8:9" x14ac:dyDescent="0.2">
      <c r="H203" s="1"/>
      <c r="I203" s="1"/>
    </row>
    <row r="204" spans="8:9" x14ac:dyDescent="0.2">
      <c r="H204" s="1"/>
      <c r="I204" s="1"/>
    </row>
    <row r="205" spans="8:9" x14ac:dyDescent="0.2">
      <c r="H205" s="1"/>
      <c r="I205" s="1"/>
    </row>
    <row r="206" spans="8:9" x14ac:dyDescent="0.2">
      <c r="H206" s="1"/>
      <c r="I206" s="1"/>
    </row>
    <row r="207" spans="8:9" x14ac:dyDescent="0.2">
      <c r="H207" s="1"/>
      <c r="I207" s="1"/>
    </row>
    <row r="208" spans="8:9" x14ac:dyDescent="0.2">
      <c r="H208" s="1"/>
      <c r="I208" s="1"/>
    </row>
    <row r="209" spans="8:9" x14ac:dyDescent="0.2">
      <c r="H209" s="1"/>
      <c r="I209" s="1"/>
    </row>
    <row r="210" spans="8:9" x14ac:dyDescent="0.2">
      <c r="H210" s="1"/>
      <c r="I210" s="1"/>
    </row>
    <row r="211" spans="8:9" x14ac:dyDescent="0.2">
      <c r="H211" s="1"/>
      <c r="I211" s="1"/>
    </row>
    <row r="212" spans="8:9" x14ac:dyDescent="0.2">
      <c r="H212" s="1"/>
      <c r="I212" s="1"/>
    </row>
    <row r="213" spans="8:9" x14ac:dyDescent="0.2">
      <c r="H213" s="1"/>
      <c r="I213" s="1"/>
    </row>
    <row r="214" spans="8:9" x14ac:dyDescent="0.2">
      <c r="H214" s="1"/>
      <c r="I214" s="1"/>
    </row>
    <row r="215" spans="8:9" x14ac:dyDescent="0.2">
      <c r="H215" s="1"/>
      <c r="I215" s="1"/>
    </row>
    <row r="216" spans="8:9" x14ac:dyDescent="0.2">
      <c r="H216" s="1"/>
      <c r="I216" s="1"/>
    </row>
    <row r="217" spans="8:9" x14ac:dyDescent="0.2">
      <c r="H217" s="1"/>
      <c r="I217" s="1"/>
    </row>
    <row r="218" spans="8:9" x14ac:dyDescent="0.2">
      <c r="H218" s="1"/>
      <c r="I218" s="1"/>
    </row>
    <row r="219" spans="8:9" x14ac:dyDescent="0.2">
      <c r="H219" s="1"/>
      <c r="I219" s="1"/>
    </row>
  </sheetData>
  <mergeCells count="5">
    <mergeCell ref="A2:I2"/>
    <mergeCell ref="A3:I3"/>
    <mergeCell ref="A89:I89"/>
    <mergeCell ref="A5:I5"/>
    <mergeCell ref="H1:I1"/>
  </mergeCells>
  <phoneticPr fontId="1" type="noConversion"/>
  <pageMargins left="0.7" right="0.7" top="0.75" bottom="0.75" header="0.3" footer="0.3"/>
  <pageSetup scale="48" orientation="portrait" r:id="rId1"/>
  <headerFooter alignWithMargins="0"/>
  <rowBreaks count="1" manualBreakCount="1">
    <brk id="8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2025-07-30T16:04:54Z</cp:lastPrinted>
  <dcterms:created xsi:type="dcterms:W3CDTF">2012-06-28T20:19:59Z</dcterms:created>
  <dcterms:modified xsi:type="dcterms:W3CDTF">2025-07-30T16:09:39Z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